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SRB\Abrechnungen an SRB\2020 Vorlagen Abrechnung Kader + Funktioner\Allgemeine Vorlagen\"/>
    </mc:Choice>
  </mc:AlternateContent>
  <bookViews>
    <workbookView xWindow="0" yWindow="0" windowWidth="23610" windowHeight="8700"/>
  </bookViews>
  <sheets>
    <sheet name=" Abrechnung Trainer" sheetId="1" r:id="rId1"/>
    <sheet name="Muster" sheetId="6" r:id="rId2"/>
  </sheets>
  <definedNames>
    <definedName name="_xlnm.Print_Area" localSheetId="0">' Abrechnung Trainer'!$A$2:$P$43</definedName>
    <definedName name="_xlnm.Print_Area" localSheetId="1">Muster!$A$2:$P$45</definedName>
    <definedName name="Excel_BuiltIn_Print_Area" localSheetId="0">' Abrechnung Trainer'!$A$2:$P$31</definedName>
    <definedName name="Excel_BuiltIn_Print_Area" localSheetId="1">Muster!$A$2:$P$31</definedName>
  </definedNames>
  <calcPr calcId="152511"/>
</workbook>
</file>

<file path=xl/calcChain.xml><?xml version="1.0" encoding="utf-8"?>
<calcChain xmlns="http://schemas.openxmlformats.org/spreadsheetml/2006/main">
  <c r="G13" i="1" l="1"/>
  <c r="N25" i="6" l="1"/>
  <c r="H25" i="6"/>
  <c r="F25" i="6"/>
  <c r="K24" i="6"/>
  <c r="L24" i="6" s="1"/>
  <c r="M24" i="6" s="1"/>
  <c r="G24" i="6"/>
  <c r="K23" i="6"/>
  <c r="L23" i="6" s="1"/>
  <c r="M23" i="6" s="1"/>
  <c r="G23" i="6"/>
  <c r="K22" i="6"/>
  <c r="L22" i="6" s="1"/>
  <c r="M22" i="6" s="1"/>
  <c r="G22" i="6"/>
  <c r="O22" i="6" s="1"/>
  <c r="K21" i="6"/>
  <c r="L21" i="6" s="1"/>
  <c r="M21" i="6" s="1"/>
  <c r="G21" i="6"/>
  <c r="K20" i="6"/>
  <c r="L20" i="6" s="1"/>
  <c r="M20" i="6" s="1"/>
  <c r="G20" i="6"/>
  <c r="K19" i="6"/>
  <c r="L19" i="6" s="1"/>
  <c r="M19" i="6" s="1"/>
  <c r="G19" i="6"/>
  <c r="K18" i="6"/>
  <c r="L18" i="6" s="1"/>
  <c r="M18" i="6" s="1"/>
  <c r="G18" i="6"/>
  <c r="K17" i="6"/>
  <c r="L17" i="6" s="1"/>
  <c r="M17" i="6" s="1"/>
  <c r="G17" i="6"/>
  <c r="K16" i="6"/>
  <c r="L16" i="6" s="1"/>
  <c r="M16" i="6" s="1"/>
  <c r="G16" i="6"/>
  <c r="K15" i="6"/>
  <c r="L15" i="6" s="1"/>
  <c r="M15" i="6" s="1"/>
  <c r="G15" i="6"/>
  <c r="K14" i="6"/>
  <c r="L14" i="6" s="1"/>
  <c r="M14" i="6" s="1"/>
  <c r="G14" i="6"/>
  <c r="K13" i="6"/>
  <c r="G13" i="6"/>
  <c r="O17" i="6" l="1"/>
  <c r="O21" i="6"/>
  <c r="O23" i="6"/>
  <c r="O24" i="6"/>
  <c r="O19" i="6"/>
  <c r="O20" i="6"/>
  <c r="H42" i="6"/>
  <c r="O15" i="6"/>
  <c r="I25" i="6"/>
  <c r="O14" i="6"/>
  <c r="O16" i="6"/>
  <c r="O18" i="6"/>
  <c r="G25" i="6"/>
  <c r="H38" i="6" s="1"/>
  <c r="L13" i="6"/>
  <c r="M13" i="6" s="1"/>
  <c r="M25" i="6" s="1"/>
  <c r="H40" i="6" s="1"/>
  <c r="O13" i="6" l="1"/>
  <c r="O25" i="6" s="1"/>
  <c r="F25" i="1" l="1"/>
  <c r="K24" i="1" l="1"/>
  <c r="L24" i="1" s="1"/>
  <c r="M24" i="1" s="1"/>
  <c r="G24" i="1"/>
  <c r="O24" i="1" l="1"/>
  <c r="K17" i="1" l="1"/>
  <c r="L17" i="1" s="1"/>
  <c r="M17" i="1" s="1"/>
  <c r="G17" i="1"/>
  <c r="K18" i="1"/>
  <c r="L18" i="1" s="1"/>
  <c r="M18" i="1" s="1"/>
  <c r="G18" i="1"/>
  <c r="O18" i="1" l="1"/>
  <c r="O17" i="1"/>
  <c r="K13" i="1"/>
  <c r="G14" i="1"/>
  <c r="K14" i="1"/>
  <c r="L14" i="1" s="1"/>
  <c r="M14" i="1" s="1"/>
  <c r="G15" i="1"/>
  <c r="K15" i="1"/>
  <c r="L15" i="1" s="1"/>
  <c r="M15" i="1" s="1"/>
  <c r="G16" i="1"/>
  <c r="K16" i="1"/>
  <c r="L16" i="1" s="1"/>
  <c r="M16" i="1" s="1"/>
  <c r="G19" i="1"/>
  <c r="K19" i="1"/>
  <c r="L19" i="1" s="1"/>
  <c r="M19" i="1" s="1"/>
  <c r="G20" i="1"/>
  <c r="K20" i="1"/>
  <c r="L20" i="1" s="1"/>
  <c r="M20" i="1" s="1"/>
  <c r="O20" i="1" s="1"/>
  <c r="G21" i="1"/>
  <c r="K21" i="1"/>
  <c r="L21" i="1" s="1"/>
  <c r="M21" i="1" s="1"/>
  <c r="G22" i="1"/>
  <c r="K22" i="1"/>
  <c r="L22" i="1" s="1"/>
  <c r="M22" i="1" s="1"/>
  <c r="G23" i="1"/>
  <c r="K23" i="1"/>
  <c r="H25" i="1"/>
  <c r="N25" i="1"/>
  <c r="H42" i="1" s="1"/>
  <c r="O14" i="1" l="1"/>
  <c r="L23" i="1"/>
  <c r="M23" i="1" s="1"/>
  <c r="O23" i="1" s="1"/>
  <c r="O21" i="1"/>
  <c r="O16" i="1"/>
  <c r="G25" i="1"/>
  <c r="H38" i="1" s="1"/>
  <c r="O22" i="1"/>
  <c r="O19" i="1"/>
  <c r="O15" i="1"/>
  <c r="I25" i="1"/>
  <c r="L13" i="1"/>
  <c r="M13" i="1" s="1"/>
  <c r="M25" i="1" l="1"/>
  <c r="H40" i="1" s="1"/>
  <c r="O13" i="1"/>
  <c r="O25" i="1" s="1"/>
</calcChain>
</file>

<file path=xl/sharedStrings.xml><?xml version="1.0" encoding="utf-8"?>
<sst xmlns="http://schemas.openxmlformats.org/spreadsheetml/2006/main" count="205" uniqueCount="105">
  <si>
    <t>Saarländischer Radfahrer-Bund e.V.</t>
  </si>
  <si>
    <t>Vergütung per Stunde</t>
  </si>
  <si>
    <t>ACHTUNG:   kann durch exakte Eingabe geändert werden</t>
  </si>
  <si>
    <t>Name/Adr.</t>
  </si>
  <si>
    <t>Handy-Nr.</t>
  </si>
  <si>
    <t>= Füllfelder Antragsteller</t>
  </si>
  <si>
    <t>Funktion</t>
  </si>
  <si>
    <t>Mail</t>
  </si>
  <si>
    <t>Tel-Privat</t>
  </si>
  <si>
    <t>= Füllfelder persönliche Daten</t>
  </si>
  <si>
    <t>Bank</t>
  </si>
  <si>
    <t>IBAN</t>
  </si>
  <si>
    <t>BIC</t>
  </si>
  <si>
    <t>= Zellen mit Rechenfunktion</t>
  </si>
  <si>
    <t>Datum</t>
  </si>
  <si>
    <t>Fahrtauslagen</t>
  </si>
  <si>
    <t>Zeitabrechnung</t>
  </si>
  <si>
    <t>Sonstiges
gem. Anlage</t>
  </si>
  <si>
    <t>Gesamt</t>
  </si>
  <si>
    <t>Belege</t>
  </si>
  <si>
    <t>gef. KM</t>
  </si>
  <si>
    <t>Kosten PKW</t>
  </si>
  <si>
    <t>Bus/Bahn</t>
  </si>
  <si>
    <t>Zeit von</t>
  </si>
  <si>
    <t xml:space="preserve">Zeit bis </t>
  </si>
  <si>
    <t>Zeit</t>
  </si>
  <si>
    <t xml:space="preserve">Betrag </t>
  </si>
  <si>
    <t>Abrechnung monatlich; spätestens je Quartal</t>
  </si>
  <si>
    <t>Jahresabschluss:  Abrechnung bis einschließlich November 
...bis max. 15. Dez. an die Geschäftsstelle einreichen</t>
  </si>
  <si>
    <t>Unterschrift</t>
  </si>
  <si>
    <t>Zahlungsanweisung</t>
  </si>
  <si>
    <t>Buchungsvermerke</t>
  </si>
  <si>
    <t>Betrag</t>
  </si>
  <si>
    <t xml:space="preserve"> </t>
  </si>
  <si>
    <t>gebucht</t>
  </si>
  <si>
    <t>Trainigsausfahrt Saarland BL Team</t>
  </si>
  <si>
    <t>SRB - Abholung Urkunden</t>
  </si>
  <si>
    <t>Freigabe / Bestätigung</t>
  </si>
  <si>
    <t>die Auszahlung durch die SRB G'Stelle  erfolgt erst dann, wenn die zur Freigabe berechtigte Person den Beleg freigezeichnet hat.    
Eventuell dabei anfallende Portokosten sind in der Abrechnung mit anzugeben.</t>
  </si>
  <si>
    <r>
      <rPr>
        <b/>
        <sz val="10"/>
        <color indexed="10"/>
        <rFont val="Arial"/>
        <family val="2"/>
      </rPr>
      <t xml:space="preserve"> FREIGABE: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Sachlich u. rechnerisch richtig, der Betrag           
 kann zur Auszahlung gelangen</t>
    </r>
  </si>
  <si>
    <t>Abrechnung über Lehr- Ausbildungszeiten / Fahrtauslagen</t>
  </si>
  <si>
    <t>SALADE51NKS</t>
  </si>
  <si>
    <t>Mietwagen</t>
  </si>
  <si>
    <t>Franz-Peter Mustermann</t>
  </si>
  <si>
    <t>Adresse</t>
  </si>
  <si>
    <t>66663 Merzig,  V+B Straße  44</t>
  </si>
  <si>
    <t>+49 (0)157 6524 4569</t>
  </si>
  <si>
    <t>Entgelte für die Trainer(innen) pro Stunde</t>
  </si>
  <si>
    <t>Co Trainer</t>
  </si>
  <si>
    <t>fpmustermann@gmail.com</t>
  </si>
  <si>
    <t>06861  456789</t>
  </si>
  <si>
    <t>Sparkasse Saalouis</t>
  </si>
  <si>
    <t>DE 28 5925 2046 0027 1567 66</t>
  </si>
  <si>
    <t>LV Trainer(in)</t>
  </si>
  <si>
    <t>MustermannFranz-Peter</t>
  </si>
  <si>
    <r>
      <t xml:space="preserve">Eingabe Uhrzeit immer  </t>
    </r>
    <r>
      <rPr>
        <sz val="14"/>
        <rFont val="Arial"/>
        <family val="2"/>
      </rPr>
      <t xml:space="preserve">Std </t>
    </r>
    <r>
      <rPr>
        <sz val="16"/>
        <color indexed="10"/>
        <rFont val="Arial"/>
        <family val="2"/>
      </rPr>
      <t>: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Min
</t>
    </r>
    <r>
      <rPr>
        <sz val="10"/>
        <rFont val="Arial"/>
        <family val="2"/>
      </rPr>
      <t>Trennzeichen durch Doppelpunkt und auf
volle 15 Min auf-/abrunden</t>
    </r>
  </si>
  <si>
    <t>Co-Trainer(in)</t>
  </si>
  <si>
    <t>Vorgabe KM-Geld per gefahrenem KM Kilometer nur als 
ganze Zahl eintragen  nicht z.B.  12,4 km  =  12 km</t>
  </si>
  <si>
    <t>nicht geschützt</t>
  </si>
  <si>
    <t>geschützt</t>
  </si>
  <si>
    <t>Maßnahme / Veranstaltung / Ort</t>
  </si>
  <si>
    <t>Bundes
-Liga</t>
  </si>
  <si>
    <t>Kader</t>
  </si>
  <si>
    <t>Maßnahme</t>
  </si>
  <si>
    <t xml:space="preserve">SRB G'Stelle - Goethestraße 6a -  66292  Riegelsberg
Telefon 06806 - 981496; - E-Mail info@srb-saar.de
SB: 17VR2439 - St.-Nr.: 040/140/13178 </t>
  </si>
  <si>
    <t>Krafttraing  U 19 -  SpS Raum 43</t>
  </si>
  <si>
    <t>Krafttraing  U 19 + U 17 SpS Raum 43</t>
  </si>
  <si>
    <t>Anti-Doping Schulung BL Kader - 
SpS Raum 47</t>
  </si>
  <si>
    <t>Technik-Schulung U15 - U 17 - SpS Raum 47+ Freigelände</t>
  </si>
  <si>
    <t>Übernahme Bahnräder - Riegelsberg</t>
  </si>
  <si>
    <t>Verbandsmaterial - Saarlouis</t>
  </si>
  <si>
    <t>Portokosten  -  2x0,90 + 1x 1,45</t>
  </si>
  <si>
    <t>Sachlich u. rechnerisch richtig. Der  Betrag kann zurAuszahlung gelangen</t>
  </si>
  <si>
    <t>Eingang Schatzmeister / G'Stelle</t>
  </si>
  <si>
    <t>Vizepräsident Wirtschaft + Finanzen</t>
  </si>
  <si>
    <t>Präsident oder Vertreter im Amt</t>
  </si>
  <si>
    <t>Sachkonten</t>
  </si>
  <si>
    <t xml:space="preserve">Verwendung </t>
  </si>
  <si>
    <t>Fahrtkosten ÜL</t>
  </si>
  <si>
    <t>Aufwandsentschädigung ÜL</t>
  </si>
  <si>
    <t>Verwendungsnachweise und Belege sind der Abrechnung beizufügen/ Vergütung pro KM 0,30 €</t>
  </si>
  <si>
    <t>Die aus dem Honorar entstehenden steuerlichen Verpflichtungen gehen zu meinen Lasten</t>
  </si>
  <si>
    <t>Ort</t>
  </si>
  <si>
    <t>Keditoren-Nr des Antragstellers</t>
  </si>
  <si>
    <t>MTB Schulsportmeisterschaft</t>
  </si>
  <si>
    <t>MTB Allgemein</t>
  </si>
  <si>
    <t>Straße / Bahn</t>
  </si>
  <si>
    <t>BMX</t>
  </si>
  <si>
    <t>Kunstrad / Einrad</t>
  </si>
  <si>
    <t>Trial</t>
  </si>
  <si>
    <t>Breitensport (RTF/CTF)</t>
  </si>
  <si>
    <t>Aufwandsentschädigung Trainer/ÜL</t>
  </si>
  <si>
    <t>Zweckbetrieb Sport Sonstige Kosten</t>
  </si>
  <si>
    <t>Eigenanteile Sportler</t>
  </si>
  <si>
    <t>Merzig</t>
  </si>
  <si>
    <r>
      <rPr>
        <b/>
        <i/>
        <sz val="12"/>
        <color indexed="17"/>
        <rFont val="Edwardian Script ITC"/>
        <family val="4"/>
      </rPr>
      <t xml:space="preserve">5/4  </t>
    </r>
    <r>
      <rPr>
        <b/>
        <i/>
        <sz val="26"/>
        <color indexed="17"/>
        <rFont val="Edwardian Script ITC"/>
        <family val="4"/>
      </rPr>
      <t>P. Otto</t>
    </r>
  </si>
  <si>
    <t>x</t>
  </si>
  <si>
    <t>Büromaterial</t>
  </si>
  <si>
    <t>Porto / Telefon</t>
  </si>
  <si>
    <t>sonstige Kosten Zweckbetrieb Sport</t>
  </si>
  <si>
    <t>Sachkonten    Zweckbetrieb Sport</t>
  </si>
  <si>
    <t>Einsatz Kommissäre bei Veranstaltungen</t>
  </si>
  <si>
    <t>Auslagen Ausschüsse (Sitzungen/Tagungen)</t>
  </si>
  <si>
    <t>Sachkonten    Verwaltung</t>
  </si>
  <si>
    <t>Aufwandsentschädigung ÜL VERWALTUNG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</si>
</sst>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€&quot;;[Red]\-#,##0.00\ &quot;€&quot;"/>
    <numFmt numFmtId="164" formatCode="_-* #,##0.00\ [$€]_-;\-* #,##0.00\ [$€]_-;_-* \-??\ [$€]_-;_-@_-"/>
    <numFmt numFmtId="165" formatCode="_-* #,##0.00&quot; €&quot;_-;\-* #,##0.00&quot; €&quot;_-;_-* \-??&quot; €&quot;_-;_-@_-"/>
    <numFmt numFmtId="166" formatCode="0&quot; km&quot;"/>
    <numFmt numFmtId="167" formatCode="h:mm;@"/>
    <numFmt numFmtId="168" formatCode="_-* #,##0.00\ _€_-;\-* #,##0.00\ _€_-;_-* \-??\ _€_-;_-@_-"/>
    <numFmt numFmtId="169" formatCode="&quot;Gesamtzeit  &quot;[h]:mm&quot;  &quot;"/>
    <numFmt numFmtId="170" formatCode="[h]:mm"/>
    <numFmt numFmtId="171" formatCode="dd/mm/yy"/>
    <numFmt numFmtId="172" formatCode="0_ ;\-0\ "/>
    <numFmt numFmtId="173" formatCode="d/\ mmmm\ yyyy;@"/>
  </numFmts>
  <fonts count="51" x14ac:knownFonts="1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9"/>
      <color indexed="18"/>
      <name val="Arial"/>
      <family val="2"/>
      <charset val="1"/>
    </font>
    <font>
      <b/>
      <sz val="9"/>
      <color indexed="22"/>
      <name val="Arial"/>
      <family val="2"/>
    </font>
    <font>
      <b/>
      <sz val="8"/>
      <color indexed="2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8"/>
      <name val="BarcBrushDB"/>
    </font>
    <font>
      <b/>
      <i/>
      <sz val="26"/>
      <color indexed="17"/>
      <name val="Edwardian Script ITC"/>
      <family val="4"/>
    </font>
    <font>
      <b/>
      <i/>
      <sz val="12"/>
      <color indexed="17"/>
      <name val="Edwardian Script ITC"/>
      <family val="4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i/>
      <sz val="26"/>
      <color indexed="17"/>
      <name val="Edwardian Script ITC"/>
      <family val="4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42"/>
      </patternFill>
    </fill>
  </fills>
  <borders count="1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thick">
        <color indexed="8"/>
      </left>
      <right style="thick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ck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hair">
        <color indexed="8"/>
      </bottom>
      <diagonal/>
    </border>
    <border>
      <left style="thick">
        <color indexed="8"/>
      </left>
      <right/>
      <top style="medium">
        <color indexed="64"/>
      </top>
      <bottom style="hair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ck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/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thick">
        <color indexed="8"/>
      </right>
      <top style="medium">
        <color indexed="64"/>
      </top>
      <bottom style="double">
        <color indexed="8"/>
      </bottom>
      <diagonal/>
    </border>
    <border>
      <left style="thick">
        <color indexed="8"/>
      </left>
      <right/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rgb="FF0070C0"/>
      </left>
      <right style="medium">
        <color rgb="FF0070C0"/>
      </right>
      <top style="double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double">
        <color rgb="FF0070C0"/>
      </top>
      <bottom style="medium">
        <color rgb="FF0070C0"/>
      </bottom>
      <diagonal/>
    </border>
    <border>
      <left style="medium">
        <color rgb="FF0070C0"/>
      </left>
      <right/>
      <top style="double">
        <color rgb="FF0070C0"/>
      </top>
      <bottom style="medium">
        <color rgb="FF0070C0"/>
      </bottom>
      <diagonal/>
    </border>
    <border>
      <left/>
      <right/>
      <top style="double">
        <color rgb="FF0070C0"/>
      </top>
      <bottom style="medium">
        <color rgb="FF0070C0"/>
      </bottom>
      <diagonal/>
    </border>
    <border>
      <left style="medium">
        <color indexed="64"/>
      </left>
      <right/>
      <top style="double">
        <color rgb="FF0070C0"/>
      </top>
      <bottom style="medium">
        <color rgb="FF0070C0"/>
      </bottom>
      <diagonal/>
    </border>
    <border>
      <left style="medium">
        <color rgb="FF0070C0"/>
      </left>
      <right style="double">
        <color rgb="FF0070C0"/>
      </right>
      <top style="double">
        <color rgb="FF0070C0"/>
      </top>
      <bottom style="medium">
        <color rgb="FF0070C0"/>
      </bottom>
      <diagonal/>
    </border>
    <border>
      <left style="double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double">
        <color rgb="FF0070C0"/>
      </right>
      <top style="medium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 style="double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double">
        <color rgb="FF0070C0"/>
      </bottom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 style="medium">
        <color rgb="FF0070C0"/>
      </right>
      <top/>
      <bottom style="double">
        <color rgb="FF0070C0"/>
      </bottom>
      <diagonal/>
    </border>
    <border>
      <left style="medium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 style="medium">
        <color rgb="FF0070C0"/>
      </left>
      <right style="double">
        <color rgb="FF0070C0"/>
      </right>
      <top/>
      <bottom style="double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indexed="64"/>
      </right>
      <top style="double">
        <color rgb="FF0070C0"/>
      </top>
      <bottom style="medium">
        <color rgb="FF0070C0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medium">
        <color rgb="FF0070C0"/>
      </right>
      <top style="double">
        <color rgb="FF0070C0"/>
      </top>
      <bottom/>
      <diagonal/>
    </border>
    <border>
      <left style="medium">
        <color rgb="FF0070C0"/>
      </left>
      <right style="medium">
        <color indexed="64"/>
      </right>
      <top style="double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9" borderId="2" applyNumberFormat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4" fontId="38" fillId="0" borderId="0" applyFill="0" applyBorder="0" applyAlignment="0" applyProtection="0"/>
    <xf numFmtId="0" fontId="8" fillId="7" borderId="0" applyNumberFormat="0" applyBorder="0" applyAlignment="0" applyProtection="0"/>
    <xf numFmtId="168" fontId="38" fillId="0" borderId="0" applyFill="0" applyBorder="0" applyAlignment="0" applyProtection="0"/>
    <xf numFmtId="0" fontId="9" fillId="10" borderId="0" applyNumberFormat="0" applyBorder="0" applyAlignment="0" applyProtection="0"/>
    <xf numFmtId="0" fontId="38" fillId="5" borderId="4" applyNumberFormat="0" applyAlignment="0" applyProtection="0"/>
    <xf numFmtId="0" fontId="10" fillId="17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165" fontId="38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14" borderId="9" applyNumberFormat="0" applyAlignment="0" applyProtection="0"/>
    <xf numFmtId="165" fontId="38" fillId="0" borderId="0" applyFill="0" applyBorder="0" applyAlignment="0" applyProtection="0"/>
  </cellStyleXfs>
  <cellXfs count="323">
    <xf numFmtId="0" fontId="0" fillId="0" borderId="0" xfId="0"/>
    <xf numFmtId="0" fontId="18" fillId="0" borderId="0" xfId="0" applyFont="1" applyFill="1" applyAlignment="1">
      <alignment horizontal="center"/>
    </xf>
    <xf numFmtId="0" fontId="0" fillId="0" borderId="0" xfId="0" applyFill="1"/>
    <xf numFmtId="164" fontId="0" fillId="0" borderId="0" xfId="30" applyFont="1" applyFill="1" applyBorder="1" applyAlignment="1" applyProtection="1"/>
    <xf numFmtId="0" fontId="19" fillId="4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0" fillId="4" borderId="0" xfId="0" applyFont="1" applyFill="1" applyAlignment="1">
      <alignment vertical="center"/>
    </xf>
    <xf numFmtId="0" fontId="22" fillId="4" borderId="0" xfId="0" applyFont="1" applyFill="1" applyAlignment="1">
      <alignment vertical="center" wrapText="1"/>
    </xf>
    <xf numFmtId="0" fontId="23" fillId="4" borderId="0" xfId="0" applyFont="1" applyFill="1" applyAlignment="1">
      <alignment horizontal="left" vertical="center" wrapText="1"/>
    </xf>
    <xf numFmtId="164" fontId="24" fillId="18" borderId="10" xfId="30" applyFont="1" applyFill="1" applyBorder="1" applyAlignment="1" applyProtection="1">
      <alignment vertical="center"/>
    </xf>
    <xf numFmtId="0" fontId="18" fillId="0" borderId="0" xfId="0" applyFont="1" applyFill="1" applyAlignment="1">
      <alignment horizontal="center" vertical="center"/>
    </xf>
    <xf numFmtId="164" fontId="0" fillId="0" borderId="0" xfId="30" applyFont="1" applyFill="1" applyBorder="1" applyAlignment="1" applyProtection="1">
      <alignment vertical="center"/>
    </xf>
    <xf numFmtId="0" fontId="25" fillId="0" borderId="0" xfId="0" applyFont="1" applyFill="1" applyAlignment="1">
      <alignment horizontal="left" vertical="center"/>
    </xf>
    <xf numFmtId="165" fontId="26" fillId="7" borderId="10" xfId="42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vertical="center" wrapText="1"/>
    </xf>
    <xf numFmtId="0" fontId="18" fillId="19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vertical="center"/>
    </xf>
    <xf numFmtId="14" fontId="28" fillId="2" borderId="13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vertical="center"/>
    </xf>
    <xf numFmtId="14" fontId="28" fillId="10" borderId="13" xfId="0" applyNumberFormat="1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26" fillId="10" borderId="0" xfId="0" applyFont="1" applyFill="1" applyBorder="1" applyAlignment="1">
      <alignment vertical="center"/>
    </xf>
    <xf numFmtId="0" fontId="18" fillId="20" borderId="0" xfId="0" applyFont="1" applyFill="1" applyAlignment="1">
      <alignment horizontal="center"/>
    </xf>
    <xf numFmtId="167" fontId="28" fillId="2" borderId="16" xfId="30" applyNumberFormat="1" applyFont="1" applyFill="1" applyBorder="1" applyAlignment="1" applyProtection="1">
      <alignment horizontal="center" vertical="center" wrapText="1"/>
    </xf>
    <xf numFmtId="167" fontId="28" fillId="4" borderId="16" xfId="30" applyNumberFormat="1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166" fontId="35" fillId="0" borderId="0" xfId="0" applyNumberFormat="1" applyFont="1" applyFill="1" applyBorder="1" applyAlignment="1">
      <alignment horizontal="center" vertical="center"/>
    </xf>
    <xf numFmtId="164" fontId="35" fillId="0" borderId="0" xfId="30" applyFont="1" applyFill="1" applyBorder="1" applyAlignment="1" applyProtection="1">
      <alignment horizontal="center" vertical="center"/>
    </xf>
    <xf numFmtId="164" fontId="18" fillId="0" borderId="0" xfId="30" applyFont="1" applyFill="1" applyBorder="1" applyAlignment="1" applyProtection="1">
      <alignment vertical="center"/>
    </xf>
    <xf numFmtId="0" fontId="3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28" fillId="2" borderId="16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left" vertical="center"/>
    </xf>
    <xf numFmtId="0" fontId="29" fillId="9" borderId="33" xfId="0" applyFont="1" applyFill="1" applyBorder="1" applyAlignment="1">
      <alignment horizontal="center" vertical="center"/>
    </xf>
    <xf numFmtId="164" fontId="28" fillId="2" borderId="34" xfId="30" applyFont="1" applyFill="1" applyBorder="1" applyAlignment="1" applyProtection="1">
      <alignment horizontal="center" vertical="center" wrapText="1"/>
    </xf>
    <xf numFmtId="164" fontId="28" fillId="2" borderId="35" xfId="30" applyFont="1" applyFill="1" applyBorder="1" applyAlignment="1" applyProtection="1">
      <alignment horizontal="center" vertical="center"/>
    </xf>
    <xf numFmtId="164" fontId="26" fillId="2" borderId="35" xfId="30" applyFont="1" applyFill="1" applyBorder="1" applyAlignment="1" applyProtection="1">
      <alignment horizontal="center" vertical="center"/>
    </xf>
    <xf numFmtId="0" fontId="28" fillId="2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2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165" fontId="46" fillId="0" borderId="51" xfId="42" applyFont="1" applyFill="1" applyBorder="1" applyAlignment="1">
      <alignment vertical="center"/>
    </xf>
    <xf numFmtId="165" fontId="46" fillId="0" borderId="51" xfId="42" applyFont="1" applyFill="1" applyBorder="1" applyAlignment="1">
      <alignment horizontal="left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166" fontId="26" fillId="3" borderId="38" xfId="0" applyNumberFormat="1" applyFont="1" applyFill="1" applyBorder="1" applyAlignment="1">
      <alignment horizontal="center" vertical="center"/>
    </xf>
    <xf numFmtId="164" fontId="26" fillId="3" borderId="23" xfId="30" applyFont="1" applyFill="1" applyBorder="1" applyAlignment="1" applyProtection="1">
      <alignment horizontal="center" vertical="center"/>
    </xf>
    <xf numFmtId="164" fontId="26" fillId="3" borderId="53" xfId="30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>
      <alignment vertical="center"/>
    </xf>
    <xf numFmtId="170" fontId="26" fillId="3" borderId="22" xfId="30" applyNumberFormat="1" applyFont="1" applyFill="1" applyBorder="1" applyAlignment="1" applyProtection="1">
      <alignment horizontal="center" vertical="center"/>
    </xf>
    <xf numFmtId="164" fontId="26" fillId="3" borderId="39" xfId="30" applyFont="1" applyFill="1" applyBorder="1" applyAlignment="1" applyProtection="1">
      <alignment horizontal="center" vertical="center"/>
    </xf>
    <xf numFmtId="164" fontId="26" fillId="3" borderId="40" xfId="30" applyFont="1" applyFill="1" applyBorder="1" applyAlignment="1" applyProtection="1">
      <alignment horizontal="center" vertical="center"/>
    </xf>
    <xf numFmtId="164" fontId="26" fillId="3" borderId="24" xfId="30" applyFont="1" applyFill="1" applyBorder="1" applyAlignment="1" applyProtection="1">
      <alignment horizontal="center" vertical="center" wrapText="1"/>
    </xf>
    <xf numFmtId="167" fontId="28" fillId="2" borderId="68" xfId="30" applyNumberFormat="1" applyFont="1" applyFill="1" applyBorder="1" applyAlignment="1" applyProtection="1">
      <alignment horizontal="center" vertical="center" wrapText="1"/>
    </xf>
    <xf numFmtId="166" fontId="28" fillId="2" borderId="68" xfId="0" applyNumberFormat="1" applyFont="1" applyFill="1" applyBorder="1" applyAlignment="1">
      <alignment horizontal="center" vertical="center" wrapText="1"/>
    </xf>
    <xf numFmtId="164" fontId="28" fillId="3" borderId="69" xfId="30" applyFont="1" applyFill="1" applyBorder="1" applyAlignment="1" applyProtection="1">
      <alignment horizontal="center" vertical="center" wrapText="1"/>
    </xf>
    <xf numFmtId="166" fontId="28" fillId="2" borderId="75" xfId="0" applyNumberFormat="1" applyFont="1" applyFill="1" applyBorder="1" applyAlignment="1">
      <alignment horizontal="center" vertical="center" wrapText="1"/>
    </xf>
    <xf numFmtId="164" fontId="28" fillId="3" borderId="70" xfId="30" applyFont="1" applyFill="1" applyBorder="1" applyAlignment="1" applyProtection="1">
      <alignment horizontal="center" vertical="center" wrapText="1"/>
    </xf>
    <xf numFmtId="164" fontId="30" fillId="3" borderId="76" xfId="30" applyFont="1" applyFill="1" applyBorder="1" applyAlignment="1" applyProtection="1">
      <alignment horizontal="center" vertical="center" wrapText="1"/>
    </xf>
    <xf numFmtId="164" fontId="29" fillId="9" borderId="36" xfId="30" applyFont="1" applyFill="1" applyBorder="1" applyAlignment="1" applyProtection="1">
      <alignment horizontal="center" vertical="center"/>
    </xf>
    <xf numFmtId="164" fontId="29" fillId="9" borderId="71" xfId="30" applyFont="1" applyFill="1" applyBorder="1" applyAlignment="1" applyProtection="1">
      <alignment horizontal="center" vertical="center"/>
    </xf>
    <xf numFmtId="164" fontId="40" fillId="9" borderId="37" xfId="30" applyFont="1" applyFill="1" applyBorder="1" applyAlignment="1" applyProtection="1">
      <alignment horizontal="center" vertical="center"/>
    </xf>
    <xf numFmtId="164" fontId="29" fillId="9" borderId="78" xfId="30" applyFont="1" applyFill="1" applyBorder="1" applyAlignment="1" applyProtection="1">
      <alignment horizontal="center" vertical="center"/>
    </xf>
    <xf numFmtId="164" fontId="29" fillId="9" borderId="81" xfId="30" applyFont="1" applyFill="1" applyBorder="1" applyAlignment="1" applyProtection="1">
      <alignment horizontal="center" vertical="center"/>
    </xf>
    <xf numFmtId="164" fontId="29" fillId="9" borderId="82" xfId="30" applyFont="1" applyFill="1" applyBorder="1" applyAlignment="1" applyProtection="1">
      <alignment horizontal="center" vertical="center"/>
    </xf>
    <xf numFmtId="164" fontId="29" fillId="9" borderId="37" xfId="30" applyFont="1" applyFill="1" applyBorder="1" applyAlignment="1" applyProtection="1">
      <alignment horizontal="center" vertical="center"/>
    </xf>
    <xf numFmtId="0" fontId="29" fillId="9" borderId="86" xfId="0" applyFont="1" applyFill="1" applyBorder="1" applyAlignment="1">
      <alignment horizontal="center" vertical="center"/>
    </xf>
    <xf numFmtId="0" fontId="29" fillId="9" borderId="37" xfId="0" applyFont="1" applyFill="1" applyBorder="1" applyAlignment="1">
      <alignment horizontal="center" vertical="center"/>
    </xf>
    <xf numFmtId="14" fontId="28" fillId="2" borderId="36" xfId="0" applyNumberFormat="1" applyFont="1" applyFill="1" applyBorder="1" applyAlignment="1">
      <alignment horizontal="center" vertical="center"/>
    </xf>
    <xf numFmtId="0" fontId="28" fillId="2" borderId="89" xfId="0" applyFont="1" applyFill="1" applyBorder="1" applyAlignment="1">
      <alignment horizontal="center" vertical="center" wrapText="1"/>
    </xf>
    <xf numFmtId="166" fontId="28" fillId="2" borderId="71" xfId="0" applyNumberFormat="1" applyFont="1" applyFill="1" applyBorder="1" applyAlignment="1">
      <alignment horizontal="center" vertical="center" wrapText="1"/>
    </xf>
    <xf numFmtId="164" fontId="28" fillId="3" borderId="37" xfId="30" applyFont="1" applyFill="1" applyBorder="1" applyAlignment="1" applyProtection="1">
      <alignment horizontal="center" vertical="center" wrapText="1"/>
    </xf>
    <xf numFmtId="164" fontId="28" fillId="2" borderId="78" xfId="30" applyFont="1" applyFill="1" applyBorder="1" applyAlignment="1" applyProtection="1">
      <alignment horizontal="center" vertical="center"/>
    </xf>
    <xf numFmtId="167" fontId="28" fillId="4" borderId="36" xfId="30" applyNumberFormat="1" applyFont="1" applyFill="1" applyBorder="1" applyAlignment="1" applyProtection="1">
      <alignment horizontal="center" vertical="center" wrapText="1"/>
    </xf>
    <xf numFmtId="164" fontId="30" fillId="3" borderId="83" xfId="30" applyFont="1" applyFill="1" applyBorder="1" applyAlignment="1" applyProtection="1">
      <alignment horizontal="center" vertical="center" wrapText="1"/>
    </xf>
    <xf numFmtId="0" fontId="0" fillId="2" borderId="90" xfId="0" applyFill="1" applyBorder="1" applyAlignment="1">
      <alignment horizontal="center" vertical="center"/>
    </xf>
    <xf numFmtId="167" fontId="28" fillId="2" borderId="71" xfId="30" applyNumberFormat="1" applyFont="1" applyFill="1" applyBorder="1" applyAlignment="1" applyProtection="1">
      <alignment horizontal="center" vertical="center" wrapText="1"/>
    </xf>
    <xf numFmtId="167" fontId="28" fillId="2" borderId="36" xfId="30" applyNumberFormat="1" applyFont="1" applyFill="1" applyBorder="1" applyAlignment="1" applyProtection="1">
      <alignment horizontal="center" vertical="center" wrapText="1"/>
    </xf>
    <xf numFmtId="166" fontId="26" fillId="3" borderId="93" xfId="0" applyNumberFormat="1" applyFont="1" applyFill="1" applyBorder="1" applyAlignment="1">
      <alignment vertical="center"/>
    </xf>
    <xf numFmtId="166" fontId="26" fillId="3" borderId="91" xfId="0" applyNumberFormat="1" applyFont="1" applyFill="1" applyBorder="1" applyAlignment="1">
      <alignment vertical="center"/>
    </xf>
    <xf numFmtId="166" fontId="26" fillId="3" borderId="92" xfId="0" applyNumberFormat="1" applyFont="1" applyFill="1" applyBorder="1" applyAlignment="1">
      <alignment vertical="center"/>
    </xf>
    <xf numFmtId="168" fontId="38" fillId="4" borderId="17" xfId="32" applyFill="1" applyBorder="1" applyAlignment="1" applyProtection="1">
      <alignment horizontal="left" vertical="center" wrapText="1" indent="2"/>
    </xf>
    <xf numFmtId="168" fontId="38" fillId="4" borderId="89" xfId="32" applyFill="1" applyBorder="1" applyAlignment="1" applyProtection="1">
      <alignment horizontal="left" vertical="center" wrapText="1" indent="2"/>
    </xf>
    <xf numFmtId="165" fontId="38" fillId="3" borderId="94" xfId="42" applyFill="1" applyBorder="1" applyAlignment="1" applyProtection="1">
      <alignment horizontal="center" vertical="center" wrapText="1"/>
    </xf>
    <xf numFmtId="165" fontId="38" fillId="3" borderId="95" xfId="42" applyFill="1" applyBorder="1" applyAlignment="1" applyProtection="1">
      <alignment horizontal="center" vertical="center" wrapText="1"/>
    </xf>
    <xf numFmtId="165" fontId="38" fillId="3" borderId="96" xfId="42" applyFill="1" applyBorder="1" applyAlignment="1" applyProtection="1">
      <alignment horizontal="center" vertical="center" wrapText="1"/>
    </xf>
    <xf numFmtId="14" fontId="30" fillId="2" borderId="16" xfId="0" applyNumberFormat="1" applyFont="1" applyFill="1" applyBorder="1" applyAlignment="1">
      <alignment horizontal="center" vertical="center"/>
    </xf>
    <xf numFmtId="14" fontId="30" fillId="2" borderId="13" xfId="0" applyNumberFormat="1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28" fillId="0" borderId="97" xfId="0" applyFont="1" applyFill="1" applyBorder="1" applyAlignment="1">
      <alignment horizontal="center" vertical="center"/>
    </xf>
    <xf numFmtId="0" fontId="0" fillId="14" borderId="98" xfId="0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99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 wrapText="1"/>
    </xf>
    <xf numFmtId="166" fontId="41" fillId="2" borderId="19" xfId="0" applyNumberFormat="1" applyFont="1" applyFill="1" applyBorder="1" applyAlignment="1">
      <alignment horizontal="center" vertical="center" wrapText="1"/>
    </xf>
    <xf numFmtId="167" fontId="41" fillId="2" borderId="19" xfId="30" applyNumberFormat="1" applyFont="1" applyFill="1" applyBorder="1" applyAlignment="1" applyProtection="1">
      <alignment horizontal="center" vertical="center" wrapText="1"/>
    </xf>
    <xf numFmtId="167" fontId="41" fillId="2" borderId="16" xfId="30" applyNumberFormat="1" applyFont="1" applyFill="1" applyBorder="1" applyAlignment="1" applyProtection="1">
      <alignment horizontal="center" vertical="center" wrapText="1"/>
    </xf>
    <xf numFmtId="164" fontId="41" fillId="2" borderId="35" xfId="30" applyFont="1" applyFill="1" applyBorder="1" applyAlignment="1" applyProtection="1">
      <alignment horizontal="center" vertical="center"/>
    </xf>
    <xf numFmtId="0" fontId="41" fillId="2" borderId="13" xfId="0" applyFont="1" applyFill="1" applyBorder="1" applyAlignment="1">
      <alignment horizontal="center" vertical="center" wrapText="1"/>
    </xf>
    <xf numFmtId="166" fontId="41" fillId="2" borderId="18" xfId="0" applyNumberFormat="1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102" xfId="0" applyFill="1" applyBorder="1" applyAlignment="1">
      <alignment vertical="center"/>
    </xf>
    <xf numFmtId="0" fontId="0" fillId="22" borderId="103" xfId="0" applyFill="1" applyBorder="1" applyAlignment="1">
      <alignment vertical="center"/>
    </xf>
    <xf numFmtId="0" fontId="0" fillId="22" borderId="107" xfId="0" applyFill="1" applyBorder="1" applyAlignment="1">
      <alignment vertical="center"/>
    </xf>
    <xf numFmtId="164" fontId="0" fillId="0" borderId="129" xfId="30" applyFont="1" applyFill="1" applyBorder="1" applyAlignment="1" applyProtection="1">
      <alignment vertical="center" wrapText="1"/>
    </xf>
    <xf numFmtId="0" fontId="37" fillId="0" borderId="130" xfId="0" applyFont="1" applyFill="1" applyBorder="1" applyAlignment="1">
      <alignment horizontal="left" vertical="center"/>
    </xf>
    <xf numFmtId="164" fontId="0" fillId="0" borderId="131" xfId="30" applyFont="1" applyFill="1" applyBorder="1" applyAlignment="1" applyProtection="1">
      <alignment vertical="center" wrapText="1"/>
    </xf>
    <xf numFmtId="164" fontId="0" fillId="0" borderId="25" xfId="30" applyFont="1" applyFill="1" applyBorder="1" applyAlignment="1" applyProtection="1">
      <alignment vertical="center"/>
    </xf>
    <xf numFmtId="0" fontId="18" fillId="0" borderId="28" xfId="0" applyFont="1" applyFill="1" applyBorder="1" applyAlignment="1">
      <alignment horizontal="left" vertical="center"/>
    </xf>
    <xf numFmtId="0" fontId="0" fillId="22" borderId="136" xfId="0" applyFill="1" applyBorder="1" applyAlignment="1">
      <alignment horizontal="center" vertical="center"/>
    </xf>
    <xf numFmtId="0" fontId="48" fillId="0" borderId="56" xfId="0" applyFont="1" applyBorder="1" applyAlignment="1">
      <alignment vertical="center"/>
    </xf>
    <xf numFmtId="0" fontId="48" fillId="0" borderId="57" xfId="0" applyFont="1" applyBorder="1" applyAlignment="1">
      <alignment vertical="center"/>
    </xf>
    <xf numFmtId="0" fontId="18" fillId="0" borderId="49" xfId="0" applyFont="1" applyFill="1" applyBorder="1" applyAlignment="1">
      <alignment horizontal="center"/>
    </xf>
    <xf numFmtId="0" fontId="0" fillId="0" borderId="49" xfId="0" applyFill="1" applyBorder="1"/>
    <xf numFmtId="164" fontId="0" fillId="0" borderId="49" xfId="30" applyFont="1" applyFill="1" applyBorder="1" applyAlignment="1" applyProtection="1"/>
    <xf numFmtId="0" fontId="0" fillId="14" borderId="0" xfId="0" applyFill="1" applyBorder="1" applyAlignment="1">
      <alignment horizontal="left" vertical="center"/>
    </xf>
    <xf numFmtId="164" fontId="28" fillId="2" borderId="33" xfId="30" applyFont="1" applyFill="1" applyBorder="1" applyAlignment="1" applyProtection="1">
      <alignment horizontal="center" vertical="center" wrapText="1"/>
    </xf>
    <xf numFmtId="0" fontId="8" fillId="7" borderId="140" xfId="31" applyBorder="1" applyAlignment="1">
      <alignment horizontal="center"/>
    </xf>
    <xf numFmtId="0" fontId="0" fillId="0" borderId="142" xfId="0" applyFill="1" applyBorder="1" applyAlignment="1">
      <alignment horizontal="center"/>
    </xf>
    <xf numFmtId="0" fontId="0" fillId="0" borderId="144" xfId="0" applyFill="1" applyBorder="1" applyAlignment="1">
      <alignment horizontal="center"/>
    </xf>
    <xf numFmtId="0" fontId="0" fillId="0" borderId="142" xfId="0" applyFill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52" xfId="0" applyFill="1" applyBorder="1" applyAlignment="1">
      <alignment horizontal="center" vertical="center"/>
    </xf>
    <xf numFmtId="0" fontId="0" fillId="0" borderId="152" xfId="0" applyFill="1" applyBorder="1" applyAlignment="1">
      <alignment horizontal="center"/>
    </xf>
    <xf numFmtId="0" fontId="0" fillId="0" borderId="146" xfId="0" applyFill="1" applyBorder="1" applyAlignment="1">
      <alignment horizontal="left" vertical="center"/>
    </xf>
    <xf numFmtId="0" fontId="0" fillId="0" borderId="145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147" xfId="0" applyFill="1" applyBorder="1" applyAlignment="1">
      <alignment horizontal="left" vertical="center"/>
    </xf>
    <xf numFmtId="0" fontId="0" fillId="0" borderId="151" xfId="0" applyFill="1" applyBorder="1" applyAlignment="1">
      <alignment horizontal="left" vertical="center"/>
    </xf>
    <xf numFmtId="0" fontId="0" fillId="0" borderId="141" xfId="0" applyFill="1" applyBorder="1" applyAlignment="1">
      <alignment horizontal="left" vertical="center"/>
    </xf>
    <xf numFmtId="0" fontId="0" fillId="22" borderId="55" xfId="0" applyFont="1" applyFill="1" applyBorder="1" applyAlignment="1">
      <alignment horizontal="center" vertical="center"/>
    </xf>
    <xf numFmtId="0" fontId="0" fillId="22" borderId="56" xfId="0" applyFont="1" applyFill="1" applyBorder="1" applyAlignment="1">
      <alignment horizontal="center" vertical="center"/>
    </xf>
    <xf numFmtId="0" fontId="0" fillId="22" borderId="57" xfId="0" applyFont="1" applyFill="1" applyBorder="1" applyAlignment="1">
      <alignment horizontal="center" vertical="center"/>
    </xf>
    <xf numFmtId="0" fontId="0" fillId="0" borderId="137" xfId="0" applyFill="1" applyBorder="1" applyAlignment="1">
      <alignment horizontal="left" vertical="center"/>
    </xf>
    <xf numFmtId="0" fontId="0" fillId="0" borderId="153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14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48" xfId="0" applyFill="1" applyBorder="1" applyAlignment="1">
      <alignment horizontal="left" vertical="center"/>
    </xf>
    <xf numFmtId="0" fontId="0" fillId="0" borderId="149" xfId="0" applyFill="1" applyBorder="1" applyAlignment="1">
      <alignment horizontal="left" vertical="center"/>
    </xf>
    <xf numFmtId="0" fontId="0" fillId="0" borderId="150" xfId="0" applyFill="1" applyBorder="1" applyAlignment="1">
      <alignment horizontal="left" vertical="center"/>
    </xf>
    <xf numFmtId="0" fontId="36" fillId="23" borderId="129" xfId="0" applyFont="1" applyFill="1" applyBorder="1" applyAlignment="1">
      <alignment horizontal="left" vertical="center"/>
    </xf>
    <xf numFmtId="173" fontId="36" fillId="23" borderId="132" xfId="0" applyNumberFormat="1" applyFont="1" applyFill="1" applyBorder="1" applyAlignment="1">
      <alignment horizontal="left" vertical="center"/>
    </xf>
    <xf numFmtId="173" fontId="36" fillId="23" borderId="131" xfId="0" applyNumberFormat="1" applyFont="1" applyFill="1" applyBorder="1" applyAlignment="1">
      <alignment horizontal="left" vertical="center"/>
    </xf>
    <xf numFmtId="0" fontId="30" fillId="0" borderId="43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left" vertical="center" wrapText="1"/>
    </xf>
    <xf numFmtId="0" fontId="30" fillId="0" borderId="45" xfId="0" applyFont="1" applyFill="1" applyBorder="1" applyAlignment="1">
      <alignment horizontal="left" vertical="center" wrapText="1"/>
    </xf>
    <xf numFmtId="0" fontId="30" fillId="0" borderId="48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30" fillId="0" borderId="50" xfId="0" applyFont="1" applyFill="1" applyBorder="1" applyAlignment="1">
      <alignment horizontal="left" vertical="center" wrapText="1"/>
    </xf>
    <xf numFmtId="0" fontId="28" fillId="2" borderId="17" xfId="0" applyFont="1" applyFill="1" applyBorder="1" applyAlignment="1" applyProtection="1">
      <alignment horizontal="left" vertical="center" wrapText="1"/>
    </xf>
    <xf numFmtId="0" fontId="28" fillId="2" borderId="20" xfId="0" applyFont="1" applyFill="1" applyBorder="1" applyAlignment="1" applyProtection="1">
      <alignment horizontal="left" vertical="center" wrapText="1"/>
    </xf>
    <xf numFmtId="0" fontId="28" fillId="2" borderId="89" xfId="0" applyFont="1" applyFill="1" applyBorder="1" applyAlignment="1" applyProtection="1">
      <alignment horizontal="left" vertical="center" wrapText="1"/>
    </xf>
    <xf numFmtId="0" fontId="28" fillId="2" borderId="90" xfId="0" applyFont="1" applyFill="1" applyBorder="1" applyAlignment="1" applyProtection="1">
      <alignment horizontal="left" vertical="center" wrapText="1"/>
    </xf>
    <xf numFmtId="0" fontId="0" fillId="22" borderId="104" xfId="0" applyFill="1" applyBorder="1" applyAlignment="1">
      <alignment horizontal="center" vertical="center"/>
    </xf>
    <xf numFmtId="0" fontId="0" fillId="22" borderId="105" xfId="0" applyFill="1" applyBorder="1" applyAlignment="1">
      <alignment horizontal="center" vertical="center"/>
    </xf>
    <xf numFmtId="0" fontId="30" fillId="0" borderId="113" xfId="0" applyFont="1" applyFill="1" applyBorder="1" applyAlignment="1">
      <alignment horizontal="center" vertical="center"/>
    </xf>
    <xf numFmtId="0" fontId="30" fillId="0" borderId="120" xfId="0" applyFont="1" applyFill="1" applyBorder="1" applyAlignment="1">
      <alignment horizontal="center" vertical="center"/>
    </xf>
    <xf numFmtId="164" fontId="50" fillId="23" borderId="0" xfId="30" applyFont="1" applyFill="1" applyBorder="1" applyAlignment="1" applyProtection="1">
      <alignment horizontal="center" vertical="center"/>
    </xf>
    <xf numFmtId="164" fontId="50" fillId="23" borderId="27" xfId="30" applyFont="1" applyFill="1" applyBorder="1" applyAlignment="1" applyProtection="1">
      <alignment horizontal="center" vertical="center"/>
    </xf>
    <xf numFmtId="164" fontId="50" fillId="23" borderId="26" xfId="30" applyFont="1" applyFill="1" applyBorder="1" applyAlignment="1" applyProtection="1">
      <alignment horizontal="center" vertical="center"/>
    </xf>
    <xf numFmtId="164" fontId="50" fillId="23" borderId="31" xfId="3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164" fontId="50" fillId="23" borderId="30" xfId="30" applyFont="1" applyFill="1" applyBorder="1" applyAlignment="1" applyProtection="1">
      <alignment horizontal="center" vertical="center"/>
    </xf>
    <xf numFmtId="164" fontId="50" fillId="23" borderId="29" xfId="30" applyFont="1" applyFill="1" applyBorder="1" applyAlignment="1" applyProtection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26" fillId="21" borderId="58" xfId="0" quotePrefix="1" applyFont="1" applyFill="1" applyBorder="1" applyAlignment="1">
      <alignment horizontal="left" vertical="center"/>
    </xf>
    <xf numFmtId="0" fontId="26" fillId="21" borderId="42" xfId="0" quotePrefix="1" applyFont="1" applyFill="1" applyBorder="1" applyAlignment="1">
      <alignment horizontal="left" vertical="center"/>
    </xf>
    <xf numFmtId="0" fontId="26" fillId="21" borderId="58" xfId="0" applyFont="1" applyFill="1" applyBorder="1" applyAlignment="1">
      <alignment horizontal="left" vertical="center"/>
    </xf>
    <xf numFmtId="0" fontId="26" fillId="21" borderId="42" xfId="0" applyFont="1" applyFill="1" applyBorder="1" applyAlignment="1">
      <alignment horizontal="left" vertical="center"/>
    </xf>
    <xf numFmtId="0" fontId="29" fillId="9" borderId="85" xfId="0" applyFont="1" applyFill="1" applyBorder="1" applyAlignment="1">
      <alignment horizontal="center" vertical="center"/>
    </xf>
    <xf numFmtId="0" fontId="29" fillId="9" borderId="72" xfId="0" applyFont="1" applyFill="1" applyBorder="1" applyAlignment="1">
      <alignment horizontal="center" vertical="center"/>
    </xf>
    <xf numFmtId="164" fontId="29" fillId="9" borderId="87" xfId="30" applyFont="1" applyFill="1" applyBorder="1" applyAlignment="1" applyProtection="1">
      <alignment horizontal="center" vertical="center" wrapText="1"/>
    </xf>
    <xf numFmtId="164" fontId="29" fillId="9" borderId="88" xfId="30" applyFont="1" applyFill="1" applyBorder="1" applyAlignment="1" applyProtection="1">
      <alignment horizontal="center" vertical="center" wrapText="1"/>
    </xf>
    <xf numFmtId="164" fontId="29" fillId="9" borderId="79" xfId="30" applyFont="1" applyFill="1" applyBorder="1" applyAlignment="1" applyProtection="1">
      <alignment horizontal="center" vertical="center"/>
    </xf>
    <xf numFmtId="164" fontId="29" fillId="9" borderId="83" xfId="30" applyFont="1" applyFill="1" applyBorder="1" applyAlignment="1" applyProtection="1">
      <alignment horizontal="center" vertical="center" wrapText="1"/>
    </xf>
    <xf numFmtId="0" fontId="34" fillId="0" borderId="55" xfId="0" applyFont="1" applyFill="1" applyBorder="1" applyAlignment="1">
      <alignment horizontal="left" vertical="center"/>
    </xf>
    <xf numFmtId="0" fontId="34" fillId="0" borderId="56" xfId="0" applyFont="1" applyFill="1" applyBorder="1" applyAlignment="1">
      <alignment horizontal="left" vertical="center"/>
    </xf>
    <xf numFmtId="0" fontId="34" fillId="0" borderId="57" xfId="0" applyFont="1" applyFill="1" applyBorder="1" applyAlignment="1">
      <alignment horizontal="left" vertical="center"/>
    </xf>
    <xf numFmtId="0" fontId="28" fillId="2" borderId="15" xfId="0" applyFont="1" applyFill="1" applyBorder="1" applyAlignment="1" applyProtection="1">
      <alignment horizontal="left" vertical="center" wrapText="1"/>
    </xf>
    <xf numFmtId="0" fontId="28" fillId="2" borderId="21" xfId="0" applyFont="1" applyFill="1" applyBorder="1" applyAlignment="1" applyProtection="1">
      <alignment horizontal="left" vertical="center" wrapText="1"/>
    </xf>
    <xf numFmtId="20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42" applyFont="1" applyFill="1" applyBorder="1" applyAlignment="1" applyProtection="1">
      <alignment horizontal="left" vertical="center" wrapText="1"/>
    </xf>
    <xf numFmtId="0" fontId="0" fillId="0" borderId="54" xfId="0" applyFont="1" applyFill="1" applyBorder="1" applyAlignment="1">
      <alignment horizontal="center" vertical="center"/>
    </xf>
    <xf numFmtId="164" fontId="29" fillId="9" borderId="44" xfId="30" applyFont="1" applyFill="1" applyBorder="1" applyAlignment="1" applyProtection="1">
      <alignment horizontal="center" vertical="center"/>
    </xf>
    <xf numFmtId="164" fontId="29" fillId="9" borderId="49" xfId="30" applyFont="1" applyFill="1" applyBorder="1" applyAlignment="1" applyProtection="1">
      <alignment horizontal="center" vertical="center"/>
    </xf>
    <xf numFmtId="169" fontId="18" fillId="3" borderId="62" xfId="30" applyNumberFormat="1" applyFont="1" applyFill="1" applyBorder="1" applyAlignment="1" applyProtection="1">
      <alignment horizontal="center" vertical="center"/>
    </xf>
    <xf numFmtId="169" fontId="18" fillId="3" borderId="63" xfId="30" applyNumberFormat="1" applyFont="1" applyFill="1" applyBorder="1" applyAlignment="1" applyProtection="1">
      <alignment horizontal="center" vertical="center"/>
    </xf>
    <xf numFmtId="164" fontId="29" fillId="9" borderId="80" xfId="30" applyFont="1" applyFill="1" applyBorder="1" applyAlignment="1" applyProtection="1">
      <alignment horizontal="center" vertical="center"/>
    </xf>
    <xf numFmtId="164" fontId="29" fillId="9" borderId="84" xfId="30" applyFont="1" applyFill="1" applyBorder="1" applyAlignment="1" applyProtection="1">
      <alignment horizontal="center" vertical="center"/>
    </xf>
    <xf numFmtId="0" fontId="29" fillId="9" borderId="64" xfId="0" applyFont="1" applyFill="1" applyBorder="1" applyAlignment="1">
      <alignment horizontal="center" vertical="center"/>
    </xf>
    <xf numFmtId="0" fontId="29" fillId="9" borderId="65" xfId="0" applyFont="1" applyFill="1" applyBorder="1" applyAlignment="1">
      <alignment horizontal="center" vertical="center"/>
    </xf>
    <xf numFmtId="0" fontId="29" fillId="9" borderId="66" xfId="0" applyFont="1" applyFill="1" applyBorder="1" applyAlignment="1">
      <alignment horizontal="center" vertical="center"/>
    </xf>
    <xf numFmtId="0" fontId="29" fillId="9" borderId="67" xfId="0" applyFont="1" applyFill="1" applyBorder="1" applyAlignment="1">
      <alignment horizontal="center" vertical="center"/>
    </xf>
    <xf numFmtId="164" fontId="29" fillId="9" borderId="77" xfId="30" applyFont="1" applyFill="1" applyBorder="1" applyAlignment="1" applyProtection="1">
      <alignment horizontal="center" vertical="center" wrapText="1"/>
    </xf>
    <xf numFmtId="164" fontId="29" fillId="9" borderId="78" xfId="30" applyFont="1" applyFill="1" applyBorder="1" applyAlignment="1" applyProtection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9" fillId="9" borderId="73" xfId="0" applyFont="1" applyFill="1" applyBorder="1" applyAlignment="1">
      <alignment horizontal="center" vertical="center"/>
    </xf>
    <xf numFmtId="0" fontId="29" fillId="9" borderId="74" xfId="0" applyFont="1" applyFill="1" applyBorder="1" applyAlignment="1">
      <alignment horizontal="center" vertical="center"/>
    </xf>
    <xf numFmtId="0" fontId="26" fillId="21" borderId="51" xfId="0" applyFont="1" applyFill="1" applyBorder="1" applyAlignment="1">
      <alignment horizontal="left" vertical="center"/>
    </xf>
    <xf numFmtId="0" fontId="26" fillId="21" borderId="41" xfId="0" applyFont="1" applyFill="1" applyBorder="1" applyAlignment="1">
      <alignment horizontal="left" vertical="center"/>
    </xf>
    <xf numFmtId="0" fontId="46" fillId="0" borderId="51" xfId="0" applyFont="1" applyFill="1" applyBorder="1" applyAlignment="1">
      <alignment horizontal="left" vertical="center"/>
    </xf>
    <xf numFmtId="164" fontId="31" fillId="0" borderId="112" xfId="45" applyNumberFormat="1" applyFont="1" applyFill="1" applyBorder="1" applyAlignment="1">
      <alignment horizontal="center" vertical="center"/>
    </xf>
    <xf numFmtId="8" fontId="31" fillId="0" borderId="121" xfId="45" applyNumberFormat="1" applyFont="1" applyFill="1" applyBorder="1" applyAlignment="1">
      <alignment horizontal="center" vertical="center"/>
    </xf>
    <xf numFmtId="0" fontId="30" fillId="0" borderId="126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top" wrapText="1"/>
    </xf>
    <xf numFmtId="0" fontId="0" fillId="0" borderId="109" xfId="0" applyBorder="1" applyAlignment="1">
      <alignment horizontal="center" vertical="top" wrapText="1"/>
    </xf>
    <xf numFmtId="0" fontId="0" fillId="0" borderId="114" xfId="0" applyBorder="1" applyAlignment="1">
      <alignment horizontal="center" vertical="top" wrapText="1"/>
    </xf>
    <xf numFmtId="0" fontId="0" fillId="0" borderId="115" xfId="0" applyBorder="1" applyAlignment="1">
      <alignment horizontal="center" vertical="top" wrapText="1"/>
    </xf>
    <xf numFmtId="0" fontId="0" fillId="0" borderId="122" xfId="0" applyBorder="1" applyAlignment="1">
      <alignment horizontal="center" vertical="top" wrapText="1"/>
    </xf>
    <xf numFmtId="0" fontId="0" fillId="0" borderId="123" xfId="0" applyBorder="1" applyAlignment="1">
      <alignment horizontal="center" vertical="top" wrapText="1"/>
    </xf>
    <xf numFmtId="0" fontId="0" fillId="0" borderId="110" xfId="0" applyBorder="1" applyAlignment="1">
      <alignment horizontal="center" vertical="top" wrapText="1"/>
    </xf>
    <xf numFmtId="0" fontId="0" fillId="0" borderId="116" xfId="0" applyBorder="1" applyAlignment="1">
      <alignment horizontal="center" vertical="top" wrapText="1"/>
    </xf>
    <xf numFmtId="0" fontId="0" fillId="0" borderId="124" xfId="0" applyBorder="1" applyAlignment="1">
      <alignment horizontal="center" vertical="top" wrapText="1"/>
    </xf>
    <xf numFmtId="0" fontId="0" fillId="0" borderId="110" xfId="0" applyBorder="1" applyAlignment="1">
      <alignment horizontal="center" vertical="top"/>
    </xf>
    <xf numFmtId="0" fontId="0" fillId="0" borderId="111" xfId="0" applyBorder="1" applyAlignment="1">
      <alignment horizontal="center" vertical="top"/>
    </xf>
    <xf numFmtId="0" fontId="0" fillId="0" borderId="109" xfId="0" applyBorder="1" applyAlignment="1">
      <alignment horizontal="center" vertical="top"/>
    </xf>
    <xf numFmtId="0" fontId="0" fillId="0" borderId="1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5" xfId="0" applyBorder="1" applyAlignment="1">
      <alignment horizontal="center" vertical="top"/>
    </xf>
    <xf numFmtId="0" fontId="0" fillId="0" borderId="124" xfId="0" applyBorder="1" applyAlignment="1">
      <alignment horizontal="center" vertical="top"/>
    </xf>
    <xf numFmtId="0" fontId="0" fillId="0" borderId="125" xfId="0" applyBorder="1" applyAlignment="1">
      <alignment horizontal="center" vertical="top"/>
    </xf>
    <xf numFmtId="0" fontId="0" fillId="0" borderId="123" xfId="0" applyBorder="1" applyAlignment="1">
      <alignment horizontal="center" vertical="top"/>
    </xf>
    <xf numFmtId="164" fontId="31" fillId="0" borderId="117" xfId="45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left" vertical="top" wrapText="1"/>
    </xf>
    <xf numFmtId="0" fontId="30" fillId="0" borderId="44" xfId="0" applyFont="1" applyFill="1" applyBorder="1" applyAlignment="1">
      <alignment horizontal="left" vertical="top" wrapText="1"/>
    </xf>
    <xf numFmtId="0" fontId="30" fillId="0" borderId="45" xfId="0" applyFont="1" applyFill="1" applyBorder="1" applyAlignment="1">
      <alignment horizontal="left" vertical="top" wrapText="1"/>
    </xf>
    <xf numFmtId="0" fontId="30" fillId="0" borderId="46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7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30" fillId="0" borderId="49" xfId="0" applyFont="1" applyFill="1" applyBorder="1" applyAlignment="1">
      <alignment horizontal="left" vertical="top" wrapText="1"/>
    </xf>
    <xf numFmtId="0" fontId="30" fillId="0" borderId="50" xfId="0" applyFont="1" applyFill="1" applyBorder="1" applyAlignment="1">
      <alignment horizontal="left" vertical="top" wrapText="1"/>
    </xf>
    <xf numFmtId="172" fontId="49" fillId="0" borderId="110" xfId="32" applyNumberFormat="1" applyFont="1" applyBorder="1" applyAlignment="1">
      <alignment horizontal="center" vertical="center"/>
    </xf>
    <xf numFmtId="172" fontId="49" fillId="0" borderId="109" xfId="32" applyNumberFormat="1" applyFont="1" applyBorder="1" applyAlignment="1">
      <alignment horizontal="center" vertical="center"/>
    </xf>
    <xf numFmtId="172" fontId="49" fillId="0" borderId="118" xfId="32" applyNumberFormat="1" applyFont="1" applyBorder="1" applyAlignment="1">
      <alignment horizontal="center" vertical="center"/>
    </xf>
    <xf numFmtId="172" fontId="49" fillId="0" borderId="127" xfId="32" applyNumberFormat="1" applyFont="1" applyBorder="1" applyAlignment="1">
      <alignment horizontal="center" vertical="center"/>
    </xf>
    <xf numFmtId="172" fontId="49" fillId="0" borderId="124" xfId="32" applyNumberFormat="1" applyFont="1" applyBorder="1" applyAlignment="1">
      <alignment horizontal="center" vertical="center"/>
    </xf>
    <xf numFmtId="172" fontId="49" fillId="0" borderId="123" xfId="32" applyNumberFormat="1" applyFont="1" applyBorder="1" applyAlignment="1">
      <alignment horizontal="center" vertical="center"/>
    </xf>
    <xf numFmtId="0" fontId="0" fillId="22" borderId="133" xfId="0" applyFill="1" applyBorder="1" applyAlignment="1">
      <alignment horizontal="left" vertical="center"/>
    </xf>
    <xf numFmtId="0" fontId="0" fillId="22" borderId="134" xfId="0" applyFill="1" applyBorder="1" applyAlignment="1">
      <alignment horizontal="left" vertical="center"/>
    </xf>
    <xf numFmtId="0" fontId="0" fillId="22" borderId="135" xfId="0" applyFill="1" applyBorder="1" applyAlignment="1">
      <alignment horizontal="left" vertical="center"/>
    </xf>
    <xf numFmtId="0" fontId="30" fillId="0" borderId="110" xfId="0" applyFont="1" applyFill="1" applyBorder="1" applyAlignment="1">
      <alignment horizontal="left" vertical="center"/>
    </xf>
    <xf numFmtId="0" fontId="30" fillId="0" borderId="111" xfId="0" applyFont="1" applyFill="1" applyBorder="1" applyAlignment="1">
      <alignment horizontal="left" vertical="center"/>
    </xf>
    <xf numFmtId="0" fontId="30" fillId="0" borderId="109" xfId="0" applyFont="1" applyFill="1" applyBorder="1" applyAlignment="1">
      <alignment horizontal="left" vertical="center"/>
    </xf>
    <xf numFmtId="0" fontId="30" fillId="0" borderId="118" xfId="0" applyFont="1" applyFill="1" applyBorder="1" applyAlignment="1">
      <alignment horizontal="left" vertical="center"/>
    </xf>
    <xf numFmtId="0" fontId="30" fillId="0" borderId="119" xfId="0" applyFont="1" applyFill="1" applyBorder="1" applyAlignment="1">
      <alignment horizontal="left" vertical="center"/>
    </xf>
    <xf numFmtId="0" fontId="30" fillId="0" borderId="127" xfId="0" applyFont="1" applyFill="1" applyBorder="1" applyAlignment="1">
      <alignment horizontal="left" vertical="center"/>
    </xf>
    <xf numFmtId="0" fontId="0" fillId="22" borderId="106" xfId="0" applyFill="1" applyBorder="1" applyAlignment="1">
      <alignment horizontal="center" vertical="center"/>
    </xf>
    <xf numFmtId="0" fontId="0" fillId="22" borderId="128" xfId="0" applyFill="1" applyBorder="1" applyAlignment="1">
      <alignment horizontal="center" vertical="center"/>
    </xf>
    <xf numFmtId="0" fontId="30" fillId="0" borderId="124" xfId="0" applyFont="1" applyFill="1" applyBorder="1" applyAlignment="1">
      <alignment horizontal="left" vertical="center"/>
    </xf>
    <xf numFmtId="0" fontId="30" fillId="0" borderId="125" xfId="0" applyFont="1" applyFill="1" applyBorder="1" applyAlignment="1">
      <alignment horizontal="left" vertical="center"/>
    </xf>
    <xf numFmtId="0" fontId="30" fillId="0" borderId="123" xfId="0" applyFont="1" applyFill="1" applyBorder="1" applyAlignment="1">
      <alignment horizontal="left" vertical="center"/>
    </xf>
    <xf numFmtId="171" fontId="42" fillId="2" borderId="60" xfId="0" applyNumberFormat="1" applyFont="1" applyFill="1" applyBorder="1" applyAlignment="1">
      <alignment horizontal="center" vertical="center"/>
    </xf>
    <xf numFmtId="171" fontId="42" fillId="2" borderId="138" xfId="0" applyNumberFormat="1" applyFont="1" applyFill="1" applyBorder="1" applyAlignment="1">
      <alignment horizontal="center" vertical="center"/>
    </xf>
    <xf numFmtId="171" fontId="42" fillId="2" borderId="26" xfId="0" applyNumberFormat="1" applyFont="1" applyFill="1" applyBorder="1" applyAlignment="1">
      <alignment horizontal="center" vertical="center"/>
    </xf>
    <xf numFmtId="171" fontId="42" fillId="2" borderId="31" xfId="0" applyNumberFormat="1" applyFont="1" applyFill="1" applyBorder="1" applyAlignment="1">
      <alignment horizontal="center" vertical="center"/>
    </xf>
    <xf numFmtId="164" fontId="43" fillId="2" borderId="60" xfId="30" applyFont="1" applyFill="1" applyBorder="1" applyAlignment="1" applyProtection="1">
      <alignment horizontal="center" vertical="center"/>
    </xf>
    <xf numFmtId="164" fontId="43" fillId="2" borderId="61" xfId="30" applyFont="1" applyFill="1" applyBorder="1" applyAlignment="1" applyProtection="1">
      <alignment horizontal="center" vertical="center"/>
    </xf>
    <xf numFmtId="164" fontId="43" fillId="2" borderId="32" xfId="30" applyFont="1" applyFill="1" applyBorder="1" applyAlignment="1" applyProtection="1">
      <alignment horizontal="center" vertical="center"/>
    </xf>
    <xf numFmtId="164" fontId="43" fillId="2" borderId="139" xfId="30" applyFont="1" applyFill="1" applyBorder="1" applyAlignment="1" applyProtection="1">
      <alignment horizontal="center" vertical="center"/>
    </xf>
    <xf numFmtId="0" fontId="30" fillId="2" borderId="15" xfId="0" applyFont="1" applyFill="1" applyBorder="1" applyAlignment="1">
      <alignment horizontal="left" vertical="center" wrapText="1"/>
    </xf>
    <xf numFmtId="0" fontId="30" fillId="2" borderId="21" xfId="0" applyFont="1" applyFill="1" applyBorder="1" applyAlignment="1">
      <alignment horizontal="left" vertical="center" wrapText="1"/>
    </xf>
    <xf numFmtId="0" fontId="30" fillId="2" borderId="100" xfId="0" applyFont="1" applyFill="1" applyBorder="1" applyAlignment="1" applyProtection="1">
      <alignment horizontal="left" vertical="center" wrapText="1"/>
    </xf>
    <xf numFmtId="0" fontId="30" fillId="2" borderId="101" xfId="0" applyFont="1" applyFill="1" applyBorder="1" applyAlignment="1" applyProtection="1">
      <alignment horizontal="left" vertical="center" wrapText="1"/>
    </xf>
    <xf numFmtId="0" fontId="30" fillId="2" borderId="15" xfId="0" applyFont="1" applyFill="1" applyBorder="1" applyAlignment="1" applyProtection="1">
      <alignment horizontal="left" vertical="center" wrapText="1"/>
    </xf>
    <xf numFmtId="0" fontId="30" fillId="2" borderId="21" xfId="0" applyFont="1" applyFill="1" applyBorder="1" applyAlignment="1" applyProtection="1">
      <alignment horizontal="left" vertical="center" wrapText="1"/>
    </xf>
    <xf numFmtId="0" fontId="26" fillId="10" borderId="41" xfId="0" applyFont="1" applyFill="1" applyBorder="1" applyAlignment="1">
      <alignment horizontal="left" vertical="center"/>
    </xf>
    <xf numFmtId="0" fontId="26" fillId="10" borderId="58" xfId="0" applyFont="1" applyFill="1" applyBorder="1" applyAlignment="1">
      <alignment horizontal="left" vertical="center"/>
    </xf>
    <xf numFmtId="0" fontId="26" fillId="10" borderId="42" xfId="0" applyFont="1" applyFill="1" applyBorder="1" applyAlignment="1">
      <alignment horizontal="left" vertical="center"/>
    </xf>
    <xf numFmtId="0" fontId="41" fillId="10" borderId="41" xfId="0" quotePrefix="1" applyFont="1" applyFill="1" applyBorder="1" applyAlignment="1">
      <alignment horizontal="left" vertical="center"/>
    </xf>
    <xf numFmtId="0" fontId="41" fillId="10" borderId="58" xfId="0" quotePrefix="1" applyFont="1" applyFill="1" applyBorder="1" applyAlignment="1">
      <alignment horizontal="left" vertical="center"/>
    </xf>
    <xf numFmtId="0" fontId="41" fillId="10" borderId="42" xfId="0" quotePrefix="1" applyFont="1" applyFill="1" applyBorder="1" applyAlignment="1">
      <alignment horizontal="left" vertical="center"/>
    </xf>
    <xf numFmtId="0" fontId="26" fillId="10" borderId="51" xfId="0" quotePrefix="1" applyFont="1" applyFill="1" applyBorder="1" applyAlignment="1">
      <alignment horizontal="left" vertical="center"/>
    </xf>
    <xf numFmtId="0" fontId="26" fillId="10" borderId="51" xfId="0" applyFont="1" applyFill="1" applyBorder="1" applyAlignment="1">
      <alignment horizontal="left" vertical="center"/>
    </xf>
    <xf numFmtId="0" fontId="26" fillId="10" borderId="59" xfId="0" quotePrefix="1" applyFont="1" applyFill="1" applyBorder="1" applyAlignment="1">
      <alignment horizontal="left" vertical="center"/>
    </xf>
    <xf numFmtId="0" fontId="26" fillId="10" borderId="60" xfId="0" quotePrefix="1" applyFont="1" applyFill="1" applyBorder="1" applyAlignment="1">
      <alignment horizontal="left" vertical="center"/>
    </xf>
    <xf numFmtId="0" fontId="26" fillId="10" borderId="61" xfId="0" quotePrefix="1" applyFont="1" applyFill="1" applyBorder="1" applyAlignment="1">
      <alignment horizontal="left" vertical="center"/>
    </xf>
    <xf numFmtId="164" fontId="28" fillId="0" borderId="69" xfId="30" applyFont="1" applyFill="1" applyBorder="1" applyAlignment="1" applyProtection="1">
      <alignment horizontal="center" vertical="center" wrapText="1"/>
    </xf>
    <xf numFmtId="164" fontId="28" fillId="0" borderId="70" xfId="30" applyFont="1" applyFill="1" applyBorder="1" applyAlignment="1" applyProtection="1">
      <alignment horizontal="center" vertical="center" wrapText="1"/>
    </xf>
    <xf numFmtId="164" fontId="28" fillId="0" borderId="37" xfId="30" applyFont="1" applyFill="1" applyBorder="1" applyAlignment="1" applyProtection="1">
      <alignment horizontal="center" vertical="center" wrapText="1"/>
    </xf>
    <xf numFmtId="164" fontId="26" fillId="0" borderId="23" xfId="30" applyFont="1" applyFill="1" applyBorder="1" applyAlignment="1" applyProtection="1">
      <alignment horizontal="center" vertical="center"/>
    </xf>
    <xf numFmtId="166" fontId="26" fillId="0" borderId="93" xfId="0" applyNumberFormat="1" applyFont="1" applyFill="1" applyBorder="1" applyAlignment="1">
      <alignment vertical="center"/>
    </xf>
    <xf numFmtId="166" fontId="26" fillId="0" borderId="91" xfId="0" applyNumberFormat="1" applyFont="1" applyFill="1" applyBorder="1" applyAlignment="1">
      <alignment vertical="center"/>
    </xf>
    <xf numFmtId="166" fontId="26" fillId="0" borderId="92" xfId="0" applyNumberFormat="1" applyFont="1" applyFill="1" applyBorder="1" applyAlignment="1">
      <alignment vertical="center"/>
    </xf>
    <xf numFmtId="166" fontId="26" fillId="0" borderId="38" xfId="0" applyNumberFormat="1" applyFont="1" applyFill="1" applyBorder="1" applyAlignment="1">
      <alignment horizontal="center" vertical="center"/>
    </xf>
    <xf numFmtId="164" fontId="26" fillId="0" borderId="53" xfId="30" applyFont="1" applyFill="1" applyBorder="1" applyAlignment="1" applyProtection="1">
      <alignment horizontal="center" vertical="center"/>
    </xf>
    <xf numFmtId="169" fontId="18" fillId="0" borderId="62" xfId="30" applyNumberFormat="1" applyFont="1" applyFill="1" applyBorder="1" applyAlignment="1" applyProtection="1">
      <alignment horizontal="center" vertical="center"/>
    </xf>
    <xf numFmtId="169" fontId="18" fillId="0" borderId="63" xfId="3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>
      <alignment vertical="center"/>
    </xf>
    <xf numFmtId="170" fontId="26" fillId="0" borderId="22" xfId="30" applyNumberFormat="1" applyFont="1" applyFill="1" applyBorder="1" applyAlignment="1" applyProtection="1">
      <alignment horizontal="center" vertical="center"/>
    </xf>
    <xf numFmtId="164" fontId="26" fillId="0" borderId="39" xfId="30" applyFont="1" applyFill="1" applyBorder="1" applyAlignment="1" applyProtection="1">
      <alignment horizontal="center" vertical="center"/>
    </xf>
    <xf numFmtId="164" fontId="26" fillId="0" borderId="40" xfId="30" applyFont="1" applyFill="1" applyBorder="1" applyAlignment="1" applyProtection="1">
      <alignment horizontal="center" vertical="center"/>
    </xf>
    <xf numFmtId="164" fontId="26" fillId="0" borderId="24" xfId="30" applyFont="1" applyFill="1" applyBorder="1" applyAlignment="1" applyProtection="1">
      <alignment horizontal="center" vertical="center" wrapText="1"/>
    </xf>
    <xf numFmtId="164" fontId="30" fillId="0" borderId="76" xfId="30" applyFont="1" applyFill="1" applyBorder="1" applyAlignment="1" applyProtection="1">
      <alignment horizontal="center" vertical="center" wrapText="1"/>
    </xf>
    <xf numFmtId="164" fontId="30" fillId="0" borderId="83" xfId="30" applyFont="1" applyFill="1" applyBorder="1" applyAlignment="1" applyProtection="1">
      <alignment horizontal="center" vertical="center" wrapText="1"/>
    </xf>
    <xf numFmtId="165" fontId="38" fillId="0" borderId="94" xfId="42" applyFill="1" applyBorder="1" applyAlignment="1" applyProtection="1">
      <alignment horizontal="center" vertical="center" wrapText="1"/>
    </xf>
    <xf numFmtId="165" fontId="38" fillId="0" borderId="95" xfId="42" applyFill="1" applyBorder="1" applyAlignment="1" applyProtection="1">
      <alignment horizontal="center" vertical="center" wrapText="1"/>
    </xf>
    <xf numFmtId="165" fontId="38" fillId="0" borderId="96" xfId="42" applyFill="1" applyBorder="1" applyAlignment="1" applyProtection="1">
      <alignment horizontal="center" vertical="center" wrapText="1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Euro" xfId="30"/>
    <cellStyle name="Gut" xfId="31" builtinId="26" customBuiltin="1"/>
    <cellStyle name="Komma" xfId="32" builtinId="3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Überschrift 5" xfId="40"/>
    <cellStyle name="Verknüpfte Zelle" xfId="41" builtinId="24" customBuiltin="1"/>
    <cellStyle name="Währung" xfId="42" builtinId="4"/>
    <cellStyle name="Währung 2" xfId="45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885264</xdr:colOff>
      <xdr:row>1</xdr:row>
      <xdr:rowOff>47625</xdr:rowOff>
    </xdr:from>
    <xdr:to>
      <xdr:col>15</xdr:col>
      <xdr:colOff>390524</xdr:colOff>
      <xdr:row>3</xdr:row>
      <xdr:rowOff>142875</xdr:rowOff>
    </xdr:to>
    <xdr:pic>
      <xdr:nvPicPr>
        <xdr:cNvPr id="10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137272"/>
          <a:ext cx="1701613" cy="5434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590550</xdr:colOff>
      <xdr:row>1</xdr:row>
      <xdr:rowOff>47625</xdr:rowOff>
    </xdr:from>
    <xdr:to>
      <xdr:col>15</xdr:col>
      <xdr:colOff>390525</xdr:colOff>
      <xdr:row>3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133350"/>
          <a:ext cx="190500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1430747</xdr:colOff>
      <xdr:row>20</xdr:row>
      <xdr:rowOff>164318</xdr:rowOff>
    </xdr:from>
    <xdr:ext cx="4754899" cy="937629"/>
    <xdr:sp macro="" textlink="">
      <xdr:nvSpPr>
        <xdr:cNvPr id="3" name="Rechteck 2"/>
        <xdr:cNvSpPr/>
      </xdr:nvSpPr>
      <xdr:spPr>
        <a:xfrm>
          <a:off x="3772776" y="5285406"/>
          <a:ext cx="475489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M u s t e r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L60"/>
  <sheetViews>
    <sheetView showGridLines="0" showZeros="0" tabSelected="1" zoomScale="85" zoomScaleNormal="85" zoomScaleSheetLayoutView="100" workbookViewId="0">
      <selection activeCell="A4" sqref="A4"/>
    </sheetView>
  </sheetViews>
  <sheetFormatPr baseColWidth="10" defaultRowHeight="12.75" x14ac:dyDescent="0.2"/>
  <cols>
    <col min="1" max="1" width="11.7109375" style="1" customWidth="1"/>
    <col min="2" max="2" width="23.28515625" style="2" customWidth="1"/>
    <col min="3" max="3" width="28.28515625" style="2" customWidth="1"/>
    <col min="4" max="4" width="12" style="2" customWidth="1"/>
    <col min="5" max="5" width="11.28515625" style="2" customWidth="1"/>
    <col min="6" max="6" width="11.85546875" style="3" customWidth="1"/>
    <col min="7" max="7" width="13.42578125" style="3" customWidth="1"/>
    <col min="8" max="8" width="13.28515625" style="3" customWidth="1"/>
    <col min="9" max="9" width="11" style="3" customWidth="1"/>
    <col min="10" max="10" width="10.140625" style="3" customWidth="1"/>
    <col min="11" max="11" width="0" style="3" hidden="1" customWidth="1"/>
    <col min="12" max="12" width="2.28515625" style="3" hidden="1" customWidth="1"/>
    <col min="13" max="13" width="12.28515625" style="2" customWidth="1"/>
    <col min="14" max="14" width="14.7109375" style="2" customWidth="1"/>
    <col min="15" max="15" width="18.140625" style="2" customWidth="1"/>
    <col min="16" max="16" width="8.28515625" style="2" customWidth="1"/>
    <col min="17" max="17" width="11.42578125" style="2"/>
    <col min="18" max="18" width="14.85546875" style="2" customWidth="1"/>
    <col min="19" max="19" width="11.42578125" style="2" customWidth="1"/>
    <col min="20" max="20" width="11.42578125" style="2"/>
    <col min="21" max="21" width="29" style="2" customWidth="1"/>
    <col min="22" max="16384" width="11.42578125" style="2"/>
  </cols>
  <sheetData>
    <row r="1" spans="1:38" ht="6.75" customHeight="1" thickBot="1" x14ac:dyDescent="0.25"/>
    <row r="2" spans="1:38" s="5" customFormat="1" ht="32.25" customHeight="1" thickBot="1" x14ac:dyDescent="0.25">
      <c r="A2" s="4" t="s">
        <v>0</v>
      </c>
      <c r="E2" s="4"/>
      <c r="F2" s="6"/>
      <c r="G2" s="220" t="s">
        <v>64</v>
      </c>
      <c r="H2" s="220"/>
      <c r="I2" s="220"/>
      <c r="J2" s="220"/>
      <c r="K2" s="220"/>
      <c r="L2" s="220"/>
      <c r="M2" s="220"/>
      <c r="N2" s="7"/>
      <c r="P2" s="8"/>
      <c r="R2" s="9">
        <v>0.3</v>
      </c>
      <c r="S2" s="206" t="s">
        <v>57</v>
      </c>
      <c r="T2" s="206"/>
      <c r="U2" s="206"/>
    </row>
    <row r="3" spans="1:38" s="5" customFormat="1" ht="3.6" customHeight="1" thickBot="1" x14ac:dyDescent="0.25">
      <c r="A3" s="10"/>
      <c r="F3" s="11"/>
      <c r="G3" s="11"/>
      <c r="H3" s="11"/>
      <c r="I3" s="11"/>
      <c r="J3" s="11"/>
      <c r="K3" s="11"/>
      <c r="L3" s="11"/>
    </row>
    <row r="4" spans="1:38" s="5" customFormat="1" ht="24" customHeight="1" thickBot="1" x14ac:dyDescent="0.25">
      <c r="A4" s="12" t="s">
        <v>40</v>
      </c>
      <c r="F4" s="11"/>
      <c r="G4" s="11"/>
      <c r="H4" s="11"/>
      <c r="I4" s="11"/>
      <c r="J4" s="11"/>
      <c r="R4" s="13">
        <v>12.5</v>
      </c>
      <c r="S4" s="207" t="s">
        <v>1</v>
      </c>
      <c r="T4" s="207"/>
      <c r="U4" s="45" t="s">
        <v>2</v>
      </c>
      <c r="V4" s="14"/>
    </row>
    <row r="5" spans="1:38" ht="3.6" customHeight="1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R5" s="2">
        <v>11</v>
      </c>
    </row>
    <row r="6" spans="1:38" s="5" customFormat="1" ht="26.25" customHeight="1" x14ac:dyDescent="0.2">
      <c r="A6" s="52" t="s">
        <v>3</v>
      </c>
      <c r="B6" s="223"/>
      <c r="C6" s="223"/>
      <c r="D6" s="224"/>
      <c r="E6" s="98" t="s">
        <v>44</v>
      </c>
      <c r="F6" s="191"/>
      <c r="G6" s="191"/>
      <c r="H6" s="191"/>
      <c r="I6" s="191"/>
      <c r="J6" s="192"/>
      <c r="M6" s="98" t="s">
        <v>4</v>
      </c>
      <c r="N6" s="189"/>
      <c r="O6" s="189"/>
      <c r="P6" s="190"/>
      <c r="R6" s="47" t="s">
        <v>47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5" customFormat="1" ht="26.25" customHeight="1" x14ac:dyDescent="0.2">
      <c r="A7" s="48" t="s">
        <v>6</v>
      </c>
      <c r="B7" s="223"/>
      <c r="C7" s="223"/>
      <c r="D7" s="224"/>
      <c r="E7" s="99" t="s">
        <v>7</v>
      </c>
      <c r="F7" s="191"/>
      <c r="G7" s="191"/>
      <c r="H7" s="191"/>
      <c r="I7" s="191"/>
      <c r="J7" s="192"/>
      <c r="M7" s="102" t="s">
        <v>8</v>
      </c>
      <c r="N7" s="189"/>
      <c r="O7" s="189"/>
      <c r="P7" s="190"/>
      <c r="R7" s="50">
        <v>9.5</v>
      </c>
      <c r="S7" s="225" t="s">
        <v>56</v>
      </c>
      <c r="T7" s="225"/>
    </row>
    <row r="8" spans="1:38" s="5" customFormat="1" ht="2.25" customHeight="1" x14ac:dyDescent="0.2">
      <c r="A8" s="22"/>
      <c r="B8" s="134"/>
      <c r="C8" s="134"/>
      <c r="D8" s="134"/>
      <c r="E8" s="100"/>
      <c r="F8" s="134"/>
      <c r="G8" s="134"/>
      <c r="H8" s="134"/>
      <c r="I8" s="134"/>
      <c r="J8" s="134"/>
      <c r="K8" s="22"/>
      <c r="L8" s="22"/>
      <c r="M8" s="100"/>
      <c r="N8" s="134"/>
      <c r="O8" s="134"/>
      <c r="P8" s="134"/>
    </row>
    <row r="9" spans="1:38" s="5" customFormat="1" ht="26.25" customHeight="1" thickBot="1" x14ac:dyDescent="0.25">
      <c r="A9" s="46" t="s">
        <v>10</v>
      </c>
      <c r="B9" s="223"/>
      <c r="C9" s="223"/>
      <c r="D9" s="224"/>
      <c r="E9" s="101" t="s">
        <v>11</v>
      </c>
      <c r="F9" s="191"/>
      <c r="G9" s="191"/>
      <c r="H9" s="191"/>
      <c r="I9" s="191"/>
      <c r="J9" s="192"/>
      <c r="M9" s="101" t="s">
        <v>12</v>
      </c>
      <c r="N9" s="189"/>
      <c r="O9" s="189"/>
      <c r="P9" s="190"/>
      <c r="R9" s="51">
        <v>12.5</v>
      </c>
      <c r="S9" s="225" t="s">
        <v>53</v>
      </c>
      <c r="T9" s="225"/>
    </row>
    <row r="10" spans="1:38" ht="3.6" customHeight="1" thickBo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R10" s="5"/>
      <c r="S10" s="5"/>
      <c r="T10" s="5"/>
      <c r="U10" s="5"/>
      <c r="V10" s="5"/>
      <c r="W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5" customFormat="1" ht="13.15" customHeight="1" x14ac:dyDescent="0.2">
      <c r="A11" s="193" t="s">
        <v>14</v>
      </c>
      <c r="B11" s="208" t="s">
        <v>60</v>
      </c>
      <c r="C11" s="208"/>
      <c r="D11" s="195" t="s">
        <v>61</v>
      </c>
      <c r="E11" s="76" t="s">
        <v>62</v>
      </c>
      <c r="F11" s="221" t="s">
        <v>15</v>
      </c>
      <c r="G11" s="222"/>
      <c r="H11" s="40" t="s">
        <v>42</v>
      </c>
      <c r="I11" s="214" t="s">
        <v>16</v>
      </c>
      <c r="J11" s="215"/>
      <c r="K11" s="215"/>
      <c r="L11" s="216"/>
      <c r="M11" s="217"/>
      <c r="N11" s="218" t="s">
        <v>17</v>
      </c>
      <c r="O11" s="197" t="s">
        <v>18</v>
      </c>
      <c r="P11" s="212" t="s">
        <v>19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5" customFormat="1" ht="13.5" thickBot="1" x14ac:dyDescent="0.25">
      <c r="A12" s="194"/>
      <c r="B12" s="209"/>
      <c r="C12" s="209"/>
      <c r="D12" s="196"/>
      <c r="E12" s="77" t="s">
        <v>63</v>
      </c>
      <c r="F12" s="70" t="s">
        <v>20</v>
      </c>
      <c r="G12" s="71" t="s">
        <v>21</v>
      </c>
      <c r="H12" s="72" t="s">
        <v>22</v>
      </c>
      <c r="I12" s="70" t="s">
        <v>23</v>
      </c>
      <c r="J12" s="69" t="s">
        <v>24</v>
      </c>
      <c r="K12" s="73" t="s">
        <v>25</v>
      </c>
      <c r="L12" s="74"/>
      <c r="M12" s="75" t="s">
        <v>26</v>
      </c>
      <c r="N12" s="219"/>
      <c r="O12" s="198"/>
      <c r="P12" s="213"/>
    </row>
    <row r="13" spans="1:38" s="28" customFormat="1" ht="27.75" customHeight="1" x14ac:dyDescent="0.2">
      <c r="A13" s="38"/>
      <c r="B13" s="170"/>
      <c r="C13" s="171"/>
      <c r="D13" s="44"/>
      <c r="E13" s="44"/>
      <c r="F13" s="64"/>
      <c r="G13" s="302">
        <f t="shared" ref="G13:G23" si="0">F13*$R$2</f>
        <v>0</v>
      </c>
      <c r="H13" s="41"/>
      <c r="I13" s="63"/>
      <c r="J13" s="25"/>
      <c r="K13" s="26">
        <f t="shared" ref="K13:K23" si="1">J13-I13</f>
        <v>0</v>
      </c>
      <c r="L13" s="91">
        <f>K13*24</f>
        <v>0</v>
      </c>
      <c r="M13" s="320">
        <f t="shared" ref="M13:M23" si="2">$R$4*L13</f>
        <v>0</v>
      </c>
      <c r="N13" s="41"/>
      <c r="O13" s="318">
        <f t="shared" ref="O13:O23" si="3">G13+H13+M13+N13</f>
        <v>0</v>
      </c>
      <c r="P13" s="27"/>
      <c r="R13" s="19" t="s">
        <v>58</v>
      </c>
      <c r="S13" s="5" t="s">
        <v>5</v>
      </c>
      <c r="T13" s="5"/>
      <c r="U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5" customFormat="1" ht="27.75" customHeight="1" x14ac:dyDescent="0.2">
      <c r="A14" s="19"/>
      <c r="B14" s="170"/>
      <c r="C14" s="171"/>
      <c r="D14" s="44"/>
      <c r="E14" s="44"/>
      <c r="F14" s="64"/>
      <c r="G14" s="302">
        <f t="shared" si="0"/>
        <v>0</v>
      </c>
      <c r="H14" s="42"/>
      <c r="I14" s="63"/>
      <c r="J14" s="25"/>
      <c r="K14" s="26">
        <f t="shared" si="1"/>
        <v>0</v>
      </c>
      <c r="L14" s="91">
        <f t="shared" ref="L14:L23" si="4">K14*24</f>
        <v>0</v>
      </c>
      <c r="M14" s="321">
        <f t="shared" si="2"/>
        <v>0</v>
      </c>
      <c r="N14" s="42"/>
      <c r="O14" s="318">
        <f t="shared" si="3"/>
        <v>0</v>
      </c>
      <c r="P14" s="29"/>
      <c r="R14" s="21" t="s">
        <v>58</v>
      </c>
      <c r="S14" s="5" t="s">
        <v>9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5" customFormat="1" ht="27.75" customHeight="1" x14ac:dyDescent="0.2">
      <c r="A15" s="19"/>
      <c r="B15" s="170"/>
      <c r="C15" s="171"/>
      <c r="D15" s="44"/>
      <c r="E15" s="44"/>
      <c r="F15" s="66"/>
      <c r="G15" s="303">
        <f t="shared" si="0"/>
        <v>0</v>
      </c>
      <c r="H15" s="42"/>
      <c r="I15" s="63"/>
      <c r="J15" s="25"/>
      <c r="K15" s="26">
        <f t="shared" si="1"/>
        <v>0</v>
      </c>
      <c r="L15" s="91">
        <f t="shared" si="4"/>
        <v>0</v>
      </c>
      <c r="M15" s="321">
        <f t="shared" si="2"/>
        <v>0</v>
      </c>
      <c r="N15" s="42"/>
      <c r="O15" s="318">
        <f t="shared" si="3"/>
        <v>0</v>
      </c>
      <c r="P15" s="29"/>
      <c r="R15" s="54" t="s">
        <v>59</v>
      </c>
      <c r="S15" s="5" t="s">
        <v>13</v>
      </c>
    </row>
    <row r="16" spans="1:38" s="5" customFormat="1" ht="27.75" customHeight="1" x14ac:dyDescent="0.2">
      <c r="A16" s="19"/>
      <c r="B16" s="170"/>
      <c r="C16" s="171"/>
      <c r="D16" s="44"/>
      <c r="E16" s="44"/>
      <c r="F16" s="66"/>
      <c r="G16" s="303">
        <f t="shared" si="0"/>
        <v>0</v>
      </c>
      <c r="H16" s="43"/>
      <c r="I16" s="63"/>
      <c r="J16" s="25"/>
      <c r="K16" s="26">
        <f t="shared" si="1"/>
        <v>0</v>
      </c>
      <c r="L16" s="91">
        <f t="shared" si="4"/>
        <v>0</v>
      </c>
      <c r="M16" s="321">
        <f t="shared" si="2"/>
        <v>0</v>
      </c>
      <c r="N16" s="42"/>
      <c r="O16" s="318">
        <f t="shared" si="3"/>
        <v>0</v>
      </c>
      <c r="P16" s="29"/>
    </row>
    <row r="17" spans="1:24" s="5" customFormat="1" ht="27.75" customHeight="1" thickBot="1" x14ac:dyDescent="0.25">
      <c r="A17" s="19"/>
      <c r="B17" s="170"/>
      <c r="C17" s="171"/>
      <c r="D17" s="44"/>
      <c r="E17" s="44"/>
      <c r="F17" s="66"/>
      <c r="G17" s="303">
        <f t="shared" ref="G17" si="5">F17*$R$2</f>
        <v>0</v>
      </c>
      <c r="H17" s="43"/>
      <c r="I17" s="63"/>
      <c r="J17" s="25"/>
      <c r="K17" s="26">
        <f t="shared" ref="K17" si="6">J17-I17</f>
        <v>0</v>
      </c>
      <c r="L17" s="91">
        <f t="shared" ref="L17" si="7">K17*24</f>
        <v>0</v>
      </c>
      <c r="M17" s="321">
        <f t="shared" ref="M17" si="8">$R$4*L17</f>
        <v>0</v>
      </c>
      <c r="N17" s="42"/>
      <c r="O17" s="318">
        <f t="shared" ref="O17" si="9">G17+H17+M17+N17</f>
        <v>0</v>
      </c>
      <c r="P17" s="29"/>
    </row>
    <row r="18" spans="1:24" s="5" customFormat="1" ht="27.75" customHeight="1" thickBot="1" x14ac:dyDescent="0.25">
      <c r="A18" s="19"/>
      <c r="B18" s="170"/>
      <c r="C18" s="171"/>
      <c r="D18" s="44"/>
      <c r="E18" s="44"/>
      <c r="F18" s="66"/>
      <c r="G18" s="303">
        <f t="shared" ref="G18" si="10">F18*$R$2</f>
        <v>0</v>
      </c>
      <c r="H18" s="43"/>
      <c r="I18" s="63"/>
      <c r="J18" s="25"/>
      <c r="K18" s="26">
        <f t="shared" ref="K18" si="11">J18-I18</f>
        <v>0</v>
      </c>
      <c r="L18" s="91">
        <f t="shared" ref="L18" si="12">K18*24</f>
        <v>0</v>
      </c>
      <c r="M18" s="321">
        <f t="shared" ref="M18" si="13">$R$4*L18</f>
        <v>0</v>
      </c>
      <c r="N18" s="42"/>
      <c r="O18" s="318">
        <f t="shared" ref="O18" si="14">G18+H18+M18+N18</f>
        <v>0</v>
      </c>
      <c r="P18" s="29"/>
      <c r="R18" s="204">
        <v>0.47361111111111115</v>
      </c>
      <c r="S18" s="205" t="s">
        <v>55</v>
      </c>
      <c r="T18" s="205"/>
      <c r="U18" s="205"/>
    </row>
    <row r="19" spans="1:24" s="5" customFormat="1" ht="27.75" customHeight="1" thickBot="1" x14ac:dyDescent="0.25">
      <c r="A19" s="19"/>
      <c r="B19" s="202"/>
      <c r="C19" s="203"/>
      <c r="D19" s="44"/>
      <c r="E19" s="44"/>
      <c r="F19" s="66"/>
      <c r="G19" s="303">
        <f t="shared" si="0"/>
        <v>0</v>
      </c>
      <c r="H19" s="42"/>
      <c r="I19" s="63"/>
      <c r="J19" s="25"/>
      <c r="K19" s="26">
        <f t="shared" si="1"/>
        <v>0</v>
      </c>
      <c r="L19" s="91">
        <f t="shared" si="4"/>
        <v>0</v>
      </c>
      <c r="M19" s="321">
        <f t="shared" si="2"/>
        <v>0</v>
      </c>
      <c r="N19" s="42"/>
      <c r="O19" s="318">
        <f t="shared" si="3"/>
        <v>0</v>
      </c>
      <c r="P19" s="29"/>
      <c r="R19" s="204"/>
      <c r="S19" s="205"/>
      <c r="T19" s="205"/>
      <c r="U19" s="205"/>
    </row>
    <row r="20" spans="1:24" s="5" customFormat="1" ht="27.75" customHeight="1" thickBot="1" x14ac:dyDescent="0.25">
      <c r="A20" s="19"/>
      <c r="B20" s="170"/>
      <c r="C20" s="171"/>
      <c r="D20" s="44"/>
      <c r="E20" s="44"/>
      <c r="F20" s="66"/>
      <c r="G20" s="303">
        <f t="shared" si="0"/>
        <v>0</v>
      </c>
      <c r="H20" s="42"/>
      <c r="I20" s="63"/>
      <c r="J20" s="25"/>
      <c r="K20" s="26">
        <f t="shared" si="1"/>
        <v>0</v>
      </c>
      <c r="L20" s="91">
        <f t="shared" si="4"/>
        <v>0</v>
      </c>
      <c r="M20" s="321">
        <f t="shared" si="2"/>
        <v>0</v>
      </c>
      <c r="N20" s="42"/>
      <c r="O20" s="318">
        <f t="shared" si="3"/>
        <v>0</v>
      </c>
      <c r="P20" s="29"/>
    </row>
    <row r="21" spans="1:24" s="5" customFormat="1" ht="27.75" customHeight="1" thickBot="1" x14ac:dyDescent="0.25">
      <c r="A21" s="19"/>
      <c r="B21" s="202"/>
      <c r="C21" s="203"/>
      <c r="D21" s="44"/>
      <c r="E21" s="44"/>
      <c r="F21" s="66"/>
      <c r="G21" s="303">
        <f t="shared" si="0"/>
        <v>0</v>
      </c>
      <c r="H21" s="42"/>
      <c r="I21" s="63">
        <v>0</v>
      </c>
      <c r="J21" s="25">
        <v>0</v>
      </c>
      <c r="K21" s="26">
        <f t="shared" si="1"/>
        <v>0</v>
      </c>
      <c r="L21" s="91">
        <f t="shared" si="4"/>
        <v>0</v>
      </c>
      <c r="M21" s="321">
        <f t="shared" si="2"/>
        <v>0</v>
      </c>
      <c r="N21" s="42"/>
      <c r="O21" s="318">
        <f t="shared" si="3"/>
        <v>0</v>
      </c>
      <c r="P21" s="29"/>
      <c r="R21" s="199" t="s">
        <v>27</v>
      </c>
      <c r="S21" s="200"/>
      <c r="T21" s="200"/>
      <c r="U21" s="201"/>
    </row>
    <row r="22" spans="1:24" s="5" customFormat="1" ht="27.75" customHeight="1" x14ac:dyDescent="0.2">
      <c r="A22" s="19"/>
      <c r="B22" s="170"/>
      <c r="C22" s="171"/>
      <c r="D22" s="44"/>
      <c r="E22" s="44"/>
      <c r="F22" s="66"/>
      <c r="G22" s="303">
        <f t="shared" si="0"/>
        <v>0</v>
      </c>
      <c r="H22" s="42"/>
      <c r="I22" s="63">
        <v>0</v>
      </c>
      <c r="J22" s="25">
        <v>0</v>
      </c>
      <c r="K22" s="26">
        <f t="shared" si="1"/>
        <v>0</v>
      </c>
      <c r="L22" s="91">
        <f t="shared" si="4"/>
        <v>0</v>
      </c>
      <c r="M22" s="321">
        <f t="shared" si="2"/>
        <v>0</v>
      </c>
      <c r="N22" s="42"/>
      <c r="O22" s="318">
        <f t="shared" si="3"/>
        <v>0</v>
      </c>
      <c r="P22" s="29"/>
      <c r="R22" s="164" t="s">
        <v>28</v>
      </c>
      <c r="S22" s="165"/>
      <c r="T22" s="165"/>
      <c r="U22" s="166"/>
    </row>
    <row r="23" spans="1:24" s="5" customFormat="1" ht="27.75" customHeight="1" thickBot="1" x14ac:dyDescent="0.25">
      <c r="A23" s="19"/>
      <c r="B23" s="170"/>
      <c r="C23" s="171"/>
      <c r="D23" s="44"/>
      <c r="E23" s="44"/>
      <c r="F23" s="66"/>
      <c r="G23" s="303">
        <f t="shared" si="0"/>
        <v>0</v>
      </c>
      <c r="H23" s="42"/>
      <c r="I23" s="63">
        <v>0</v>
      </c>
      <c r="J23" s="25">
        <v>0</v>
      </c>
      <c r="K23" s="26">
        <f t="shared" si="1"/>
        <v>0</v>
      </c>
      <c r="L23" s="91">
        <f t="shared" si="4"/>
        <v>0</v>
      </c>
      <c r="M23" s="321">
        <f t="shared" si="2"/>
        <v>0</v>
      </c>
      <c r="N23" s="42"/>
      <c r="O23" s="318">
        <f t="shared" si="3"/>
        <v>0</v>
      </c>
      <c r="P23" s="29"/>
      <c r="R23" s="167"/>
      <c r="S23" s="168"/>
      <c r="T23" s="168"/>
      <c r="U23" s="169"/>
    </row>
    <row r="24" spans="1:24" s="5" customFormat="1" ht="27.75" customHeight="1" thickBot="1" x14ac:dyDescent="0.25">
      <c r="A24" s="78"/>
      <c r="B24" s="172"/>
      <c r="C24" s="173"/>
      <c r="D24" s="79"/>
      <c r="E24" s="79"/>
      <c r="F24" s="80"/>
      <c r="G24" s="304">
        <f t="shared" ref="G24" si="15">F24*$R$2</f>
        <v>0</v>
      </c>
      <c r="H24" s="82"/>
      <c r="I24" s="86">
        <v>0</v>
      </c>
      <c r="J24" s="87">
        <v>0</v>
      </c>
      <c r="K24" s="83">
        <f t="shared" ref="K24" si="16">J24-I24</f>
        <v>0</v>
      </c>
      <c r="L24" s="92">
        <f t="shared" ref="L24" si="17">K24*24</f>
        <v>0</v>
      </c>
      <c r="M24" s="322">
        <f t="shared" ref="M24" si="18">$R$4*L24</f>
        <v>0</v>
      </c>
      <c r="N24" s="82"/>
      <c r="O24" s="319">
        <f t="shared" ref="O24" si="19">G24+H24+M24+N24</f>
        <v>0</v>
      </c>
      <c r="P24" s="85"/>
      <c r="R24" s="111"/>
      <c r="S24" s="111"/>
      <c r="T24" s="111"/>
      <c r="U24" s="111"/>
    </row>
    <row r="25" spans="1:24" s="5" customFormat="1" ht="25.5" customHeight="1" thickBot="1" x14ac:dyDescent="0.25">
      <c r="B25" s="306" t="s">
        <v>18</v>
      </c>
      <c r="C25" s="307"/>
      <c r="D25" s="307"/>
      <c r="E25" s="308"/>
      <c r="F25" s="309">
        <f>SUM(F13:F24)</f>
        <v>0</v>
      </c>
      <c r="G25" s="305">
        <f>SUM(G13:G24)</f>
        <v>0</v>
      </c>
      <c r="H25" s="310">
        <f>SUM(H13:H24)</f>
        <v>0</v>
      </c>
      <c r="I25" s="311">
        <f>SUM(K13:K24)</f>
        <v>0</v>
      </c>
      <c r="J25" s="312"/>
      <c r="K25" s="313"/>
      <c r="L25" s="314"/>
      <c r="M25" s="315">
        <f>SUM(M13:M24)</f>
        <v>0</v>
      </c>
      <c r="N25" s="316">
        <f>SUM(N13:N24)</f>
        <v>0</v>
      </c>
      <c r="O25" s="317">
        <f>SUM(O13:O24)</f>
        <v>0</v>
      </c>
      <c r="R25" s="199" t="s">
        <v>37</v>
      </c>
      <c r="S25" s="200"/>
      <c r="T25" s="200"/>
      <c r="U25" s="201"/>
    </row>
    <row r="26" spans="1:24" s="5" customFormat="1" ht="13.5" customHeight="1" thickTop="1" x14ac:dyDescent="0.2">
      <c r="B26" s="31"/>
      <c r="C26" s="31"/>
      <c r="D26" s="31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4"/>
      <c r="R26" s="248" t="s">
        <v>38</v>
      </c>
      <c r="S26" s="249"/>
      <c r="T26" s="249"/>
      <c r="U26" s="250"/>
    </row>
    <row r="27" spans="1:24" s="114" customFormat="1" ht="19.5" customHeight="1" x14ac:dyDescent="0.2">
      <c r="A27" s="35" t="s">
        <v>80</v>
      </c>
      <c r="B27" s="31"/>
      <c r="C27" s="31"/>
      <c r="D27" s="31"/>
      <c r="E27" s="32"/>
      <c r="F27" s="33"/>
      <c r="G27" s="33"/>
      <c r="H27" s="33"/>
      <c r="I27" s="182" t="s">
        <v>39</v>
      </c>
      <c r="J27" s="182"/>
      <c r="K27" s="182"/>
      <c r="L27" s="182"/>
      <c r="M27" s="182"/>
      <c r="N27" s="182"/>
      <c r="O27" s="182"/>
      <c r="P27" s="182"/>
      <c r="R27" s="251"/>
      <c r="S27" s="252"/>
      <c r="T27" s="252"/>
      <c r="U27" s="253"/>
    </row>
    <row r="28" spans="1:24" s="114" customFormat="1" x14ac:dyDescent="0.2">
      <c r="A28" s="49" t="s">
        <v>81</v>
      </c>
      <c r="B28" s="39"/>
      <c r="C28" s="39"/>
      <c r="D28" s="39"/>
      <c r="E28" s="39"/>
      <c r="F28" s="39"/>
      <c r="G28" s="39"/>
      <c r="H28" s="39"/>
      <c r="I28" s="182"/>
      <c r="J28" s="182"/>
      <c r="K28" s="182"/>
      <c r="L28" s="182"/>
      <c r="M28" s="182"/>
      <c r="N28" s="182"/>
      <c r="O28" s="182"/>
      <c r="P28" s="182"/>
      <c r="R28" s="251"/>
      <c r="S28" s="252"/>
      <c r="T28" s="252"/>
      <c r="U28" s="253"/>
    </row>
    <row r="29" spans="1:24" s="114" customFormat="1" ht="31.5" customHeight="1" thickBot="1" x14ac:dyDescent="0.25">
      <c r="A29" s="123" t="s">
        <v>82</v>
      </c>
      <c r="B29" s="161"/>
      <c r="C29" s="161"/>
      <c r="D29" s="124" t="s">
        <v>33</v>
      </c>
      <c r="E29" s="178" t="s">
        <v>33</v>
      </c>
      <c r="F29" s="178"/>
      <c r="G29" s="178"/>
      <c r="H29" s="179"/>
      <c r="I29" s="127"/>
      <c r="J29" s="183" t="s">
        <v>33</v>
      </c>
      <c r="K29" s="183"/>
      <c r="L29" s="183"/>
      <c r="M29" s="183"/>
      <c r="N29" s="183"/>
      <c r="O29" s="183"/>
      <c r="P29" s="184"/>
      <c r="R29" s="254"/>
      <c r="S29" s="255"/>
      <c r="T29" s="255"/>
      <c r="U29" s="256"/>
    </row>
    <row r="30" spans="1:24" s="114" customFormat="1" ht="30" customHeight="1" x14ac:dyDescent="0.2">
      <c r="A30" s="125" t="s">
        <v>14</v>
      </c>
      <c r="B30" s="162"/>
      <c r="C30" s="163"/>
      <c r="D30" s="126" t="s">
        <v>29</v>
      </c>
      <c r="E30" s="180"/>
      <c r="F30" s="180"/>
      <c r="G30" s="180"/>
      <c r="H30" s="181"/>
      <c r="I30" s="126" t="s">
        <v>29</v>
      </c>
      <c r="J30" s="180"/>
      <c r="K30" s="180"/>
      <c r="L30" s="180"/>
      <c r="M30" s="180"/>
      <c r="N30" s="180"/>
      <c r="O30" s="180"/>
      <c r="P30" s="181"/>
    </row>
    <row r="31" spans="1:24" s="30" customFormat="1" ht="3.75" customHeight="1" x14ac:dyDescent="0.2">
      <c r="A31" s="36"/>
      <c r="F31" s="11"/>
      <c r="G31" s="11"/>
      <c r="H31" s="11"/>
      <c r="I31" s="11"/>
      <c r="J31" s="11"/>
      <c r="K31" s="11"/>
      <c r="L31" s="11"/>
      <c r="R31" s="2"/>
      <c r="S31" s="2"/>
      <c r="T31" s="2"/>
      <c r="U31" s="2"/>
      <c r="V31" s="2"/>
      <c r="W31" s="2"/>
      <c r="X31" s="2"/>
    </row>
    <row r="32" spans="1:24" ht="3" customHeight="1" thickBot="1" x14ac:dyDescent="0.25">
      <c r="A32" s="131"/>
      <c r="B32" s="132"/>
      <c r="C32" s="132"/>
      <c r="D32" s="132"/>
      <c r="E32" s="132"/>
      <c r="F32" s="133"/>
      <c r="G32" s="133"/>
      <c r="H32" s="133"/>
      <c r="I32" s="133"/>
      <c r="J32" s="133"/>
      <c r="K32" s="133"/>
      <c r="L32" s="133"/>
      <c r="M32" s="132"/>
      <c r="N32" s="132"/>
      <c r="O32" s="132"/>
      <c r="P32" s="132"/>
    </row>
    <row r="33" spans="1:21" s="114" customFormat="1" ht="27" customHeight="1" x14ac:dyDescent="0.2">
      <c r="A33" s="112" t="s">
        <v>30</v>
      </c>
      <c r="B33" s="2"/>
      <c r="C33" s="2"/>
      <c r="D33" s="2"/>
      <c r="E33" s="2"/>
      <c r="F33" s="2"/>
      <c r="G33" s="2"/>
      <c r="H33" s="113" t="s">
        <v>31</v>
      </c>
      <c r="I33" s="2"/>
      <c r="J33" s="2"/>
      <c r="K33" s="2"/>
      <c r="L33" s="2"/>
      <c r="M33" s="2"/>
    </row>
    <row r="34" spans="1:21" s="114" customFormat="1" ht="3" customHeight="1" thickBot="1" x14ac:dyDescent="0.25">
      <c r="B34" s="112"/>
      <c r="C34" s="115"/>
      <c r="D34" s="115"/>
      <c r="E34" s="115"/>
      <c r="F34" s="3"/>
      <c r="H34" s="30"/>
    </row>
    <row r="35" spans="1:21" s="114" customFormat="1" ht="22.5" customHeight="1" thickBot="1" x14ac:dyDescent="0.25">
      <c r="A35" s="116" t="s">
        <v>72</v>
      </c>
      <c r="B35" s="116"/>
      <c r="C35" s="116"/>
      <c r="D35" s="116"/>
      <c r="E35" s="117"/>
      <c r="F35" s="3"/>
      <c r="G35" s="118"/>
      <c r="H35" s="30"/>
      <c r="I35" s="187"/>
      <c r="J35" s="188"/>
      <c r="K35" s="129"/>
      <c r="L35" s="130"/>
      <c r="M35" s="185" t="s">
        <v>83</v>
      </c>
      <c r="N35" s="186"/>
    </row>
    <row r="36" spans="1:21" s="114" customFormat="1" ht="6" customHeight="1" thickBot="1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S36" s="2"/>
      <c r="T36" s="2"/>
      <c r="U36" s="2"/>
    </row>
    <row r="37" spans="1:21" s="114" customFormat="1" ht="12" customHeight="1" thickTop="1" thickBot="1" x14ac:dyDescent="0.25">
      <c r="A37" s="120" t="s">
        <v>73</v>
      </c>
      <c r="B37" s="121"/>
      <c r="C37" s="121" t="s">
        <v>74</v>
      </c>
      <c r="D37" s="121"/>
      <c r="E37" s="174" t="s">
        <v>75</v>
      </c>
      <c r="F37" s="175"/>
      <c r="G37" s="175"/>
      <c r="H37" s="128" t="s">
        <v>32</v>
      </c>
      <c r="I37" s="272" t="s">
        <v>76</v>
      </c>
      <c r="J37" s="273"/>
      <c r="K37" s="263" t="s">
        <v>77</v>
      </c>
      <c r="L37" s="264"/>
      <c r="M37" s="264"/>
      <c r="N37" s="264"/>
      <c r="O37" s="265"/>
      <c r="P37" s="122" t="s">
        <v>34</v>
      </c>
      <c r="R37" s="150" t="s">
        <v>100</v>
      </c>
      <c r="S37" s="151"/>
      <c r="T37" s="151"/>
      <c r="U37" s="152"/>
    </row>
    <row r="38" spans="1:21" s="114" customFormat="1" ht="12" customHeight="1" x14ac:dyDescent="0.2">
      <c r="A38" s="229"/>
      <c r="B38" s="230"/>
      <c r="C38" s="235"/>
      <c r="D38" s="230"/>
      <c r="E38" s="238"/>
      <c r="F38" s="239"/>
      <c r="G38" s="240"/>
      <c r="H38" s="226">
        <f>$G$25+$H$25</f>
        <v>0</v>
      </c>
      <c r="I38" s="257">
        <v>53110</v>
      </c>
      <c r="J38" s="258"/>
      <c r="K38" s="266" t="s">
        <v>78</v>
      </c>
      <c r="L38" s="267"/>
      <c r="M38" s="267"/>
      <c r="N38" s="267"/>
      <c r="O38" s="268"/>
      <c r="P38" s="176"/>
      <c r="R38" s="141">
        <v>55120</v>
      </c>
      <c r="S38" s="153" t="s">
        <v>84</v>
      </c>
      <c r="T38" s="153"/>
      <c r="U38" s="154"/>
    </row>
    <row r="39" spans="1:21" s="114" customFormat="1" ht="12" customHeight="1" thickBot="1" x14ac:dyDescent="0.25">
      <c r="A39" s="231"/>
      <c r="B39" s="232"/>
      <c r="C39" s="236"/>
      <c r="D39" s="232"/>
      <c r="E39" s="241"/>
      <c r="F39" s="242"/>
      <c r="G39" s="243"/>
      <c r="H39" s="247"/>
      <c r="I39" s="259"/>
      <c r="J39" s="260"/>
      <c r="K39" s="269"/>
      <c r="L39" s="270"/>
      <c r="M39" s="270"/>
      <c r="N39" s="270"/>
      <c r="O39" s="271"/>
      <c r="P39" s="177"/>
      <c r="R39" s="139">
        <v>55130</v>
      </c>
      <c r="S39" s="155" t="s">
        <v>85</v>
      </c>
      <c r="T39" s="155"/>
      <c r="U39" s="156"/>
    </row>
    <row r="40" spans="1:21" s="114" customFormat="1" ht="12" customHeight="1" x14ac:dyDescent="0.2">
      <c r="A40" s="231"/>
      <c r="B40" s="232"/>
      <c r="C40" s="236"/>
      <c r="D40" s="232"/>
      <c r="E40" s="241"/>
      <c r="F40" s="242"/>
      <c r="G40" s="243"/>
      <c r="H40" s="226">
        <f>$M$25</f>
        <v>0</v>
      </c>
      <c r="I40" s="257">
        <v>53100</v>
      </c>
      <c r="J40" s="258"/>
      <c r="K40" s="266" t="s">
        <v>79</v>
      </c>
      <c r="L40" s="267"/>
      <c r="M40" s="267"/>
      <c r="N40" s="267"/>
      <c r="O40" s="268"/>
      <c r="P40" s="176"/>
      <c r="Q40" s="37"/>
      <c r="R40" s="140">
        <v>55140</v>
      </c>
      <c r="S40" s="155" t="s">
        <v>86</v>
      </c>
      <c r="T40" s="155"/>
      <c r="U40" s="156"/>
    </row>
    <row r="41" spans="1:21" ht="13.5" customHeight="1" thickBot="1" x14ac:dyDescent="0.25">
      <c r="A41" s="231"/>
      <c r="B41" s="232"/>
      <c r="C41" s="236"/>
      <c r="D41" s="232"/>
      <c r="E41" s="241"/>
      <c r="F41" s="242"/>
      <c r="G41" s="243"/>
      <c r="H41" s="247"/>
      <c r="I41" s="259"/>
      <c r="J41" s="260"/>
      <c r="K41" s="269"/>
      <c r="L41" s="270"/>
      <c r="M41" s="270"/>
      <c r="N41" s="270"/>
      <c r="O41" s="271"/>
      <c r="P41" s="177"/>
      <c r="Q41" s="37"/>
      <c r="R41" s="137">
        <v>55150</v>
      </c>
      <c r="S41" s="155" t="s">
        <v>87</v>
      </c>
      <c r="T41" s="155"/>
      <c r="U41" s="156"/>
    </row>
    <row r="42" spans="1:21" ht="13.5" customHeight="1" x14ac:dyDescent="0.2">
      <c r="A42" s="231"/>
      <c r="B42" s="232"/>
      <c r="C42" s="236"/>
      <c r="D42" s="232"/>
      <c r="E42" s="241"/>
      <c r="F42" s="242"/>
      <c r="G42" s="243"/>
      <c r="H42" s="226">
        <f>N25</f>
        <v>0</v>
      </c>
      <c r="I42" s="257">
        <v>55750</v>
      </c>
      <c r="J42" s="258"/>
      <c r="K42" s="266" t="s">
        <v>99</v>
      </c>
      <c r="L42" s="267"/>
      <c r="M42" s="267"/>
      <c r="N42" s="267"/>
      <c r="O42" s="268"/>
      <c r="P42" s="176"/>
      <c r="R42" s="137">
        <v>55160</v>
      </c>
      <c r="S42" s="155" t="s">
        <v>88</v>
      </c>
      <c r="T42" s="155"/>
      <c r="U42" s="156"/>
    </row>
    <row r="43" spans="1:21" ht="13.5" customHeight="1" thickBot="1" x14ac:dyDescent="0.25">
      <c r="A43" s="233"/>
      <c r="B43" s="234"/>
      <c r="C43" s="237"/>
      <c r="D43" s="234"/>
      <c r="E43" s="244"/>
      <c r="F43" s="245"/>
      <c r="G43" s="246"/>
      <c r="H43" s="227"/>
      <c r="I43" s="261"/>
      <c r="J43" s="262"/>
      <c r="K43" s="274"/>
      <c r="L43" s="275"/>
      <c r="M43" s="275"/>
      <c r="N43" s="275"/>
      <c r="O43" s="276"/>
      <c r="P43" s="228"/>
      <c r="R43" s="137">
        <v>55170</v>
      </c>
      <c r="S43" s="155" t="s">
        <v>89</v>
      </c>
      <c r="T43" s="155"/>
      <c r="U43" s="156"/>
    </row>
    <row r="44" spans="1:21" ht="13.5" customHeight="1" thickTop="1" x14ac:dyDescent="0.2">
      <c r="M44" s="3"/>
      <c r="N44" s="3"/>
      <c r="O44" s="3"/>
      <c r="P44" s="3"/>
      <c r="Q44" s="157"/>
      <c r="R44" s="137">
        <v>55180</v>
      </c>
      <c r="S44" s="145" t="s">
        <v>90</v>
      </c>
      <c r="T44" s="146"/>
      <c r="U44" s="147"/>
    </row>
    <row r="45" spans="1:21" ht="13.5" customHeight="1" x14ac:dyDescent="0.2">
      <c r="M45" s="3"/>
      <c r="N45" s="3"/>
      <c r="O45" s="3"/>
      <c r="P45" s="3"/>
      <c r="Q45" s="157"/>
      <c r="R45" s="137"/>
      <c r="S45" s="145"/>
      <c r="T45" s="146"/>
      <c r="U45" s="147"/>
    </row>
    <row r="46" spans="1:21" x14ac:dyDescent="0.2">
      <c r="Q46" s="119"/>
      <c r="R46" s="137">
        <v>53110</v>
      </c>
      <c r="S46" s="145" t="s">
        <v>78</v>
      </c>
      <c r="T46" s="146"/>
      <c r="U46" s="147"/>
    </row>
    <row r="47" spans="1:21" x14ac:dyDescent="0.2">
      <c r="R47" s="137">
        <v>53100</v>
      </c>
      <c r="S47" s="145" t="s">
        <v>91</v>
      </c>
      <c r="T47" s="146"/>
      <c r="U47" s="147"/>
    </row>
    <row r="48" spans="1:21" x14ac:dyDescent="0.2">
      <c r="R48" s="137">
        <v>55750</v>
      </c>
      <c r="S48" s="145" t="s">
        <v>92</v>
      </c>
      <c r="T48" s="146"/>
      <c r="U48" s="147"/>
    </row>
    <row r="49" spans="17:21" x14ac:dyDescent="0.2">
      <c r="R49" s="137"/>
      <c r="S49" s="145"/>
      <c r="T49" s="146"/>
      <c r="U49" s="147"/>
    </row>
    <row r="50" spans="17:21" x14ac:dyDescent="0.2">
      <c r="R50" s="137">
        <v>55730</v>
      </c>
      <c r="S50" s="145" t="s">
        <v>101</v>
      </c>
      <c r="T50" s="146"/>
      <c r="U50" s="147"/>
    </row>
    <row r="51" spans="17:21" x14ac:dyDescent="0.2">
      <c r="R51" s="137">
        <v>55800</v>
      </c>
      <c r="S51" s="145" t="s">
        <v>102</v>
      </c>
      <c r="T51" s="146"/>
      <c r="U51" s="147"/>
    </row>
    <row r="52" spans="17:21" ht="13.5" thickBot="1" x14ac:dyDescent="0.25">
      <c r="R52" s="138"/>
      <c r="S52" s="158"/>
      <c r="T52" s="159"/>
      <c r="U52" s="160"/>
    </row>
    <row r="53" spans="17:21" ht="12.75" customHeight="1" thickBot="1" x14ac:dyDescent="0.25"/>
    <row r="54" spans="17:21" ht="13.5" customHeight="1" thickBot="1" x14ac:dyDescent="0.25">
      <c r="Q54" s="37"/>
      <c r="R54" s="136">
        <v>57600</v>
      </c>
      <c r="S54" s="148" t="s">
        <v>93</v>
      </c>
      <c r="T54" s="148"/>
      <c r="U54" s="149"/>
    </row>
    <row r="55" spans="17:21" ht="13.5" thickBot="1" x14ac:dyDescent="0.25"/>
    <row r="56" spans="17:21" ht="13.5" thickBot="1" x14ac:dyDescent="0.25">
      <c r="R56" s="150" t="s">
        <v>103</v>
      </c>
      <c r="S56" s="151"/>
      <c r="T56" s="151"/>
      <c r="U56" s="152"/>
    </row>
    <row r="57" spans="17:21" x14ac:dyDescent="0.2">
      <c r="R57" s="142">
        <v>25540</v>
      </c>
      <c r="S57" s="153" t="s">
        <v>104</v>
      </c>
      <c r="T57" s="153"/>
      <c r="U57" s="154"/>
    </row>
    <row r="58" spans="17:21" x14ac:dyDescent="0.2">
      <c r="R58" s="137">
        <v>27010</v>
      </c>
      <c r="S58" s="155" t="s">
        <v>97</v>
      </c>
      <c r="T58" s="155"/>
      <c r="U58" s="156"/>
    </row>
    <row r="59" spans="17:21" x14ac:dyDescent="0.2">
      <c r="R59" s="137">
        <v>27020</v>
      </c>
      <c r="S59" s="155" t="s">
        <v>98</v>
      </c>
      <c r="T59" s="155"/>
      <c r="U59" s="156"/>
    </row>
    <row r="60" spans="17:21" ht="13.5" thickBot="1" x14ac:dyDescent="0.25">
      <c r="R60" s="138"/>
      <c r="S60" s="143"/>
      <c r="T60" s="143"/>
      <c r="U60" s="144"/>
    </row>
  </sheetData>
  <sheetProtection password="DC12" sheet="1" objects="1" scenarios="1"/>
  <protectedRanges>
    <protectedRange sqref="B29:B30 E29 J29" name="Unterschriften"/>
    <protectedRange sqref="H13:J24 P13:P24 N13:N24 A13:F24" name="Eingabe Daten"/>
    <protectedRange sqref="B6:D7 F6:J7 N6:P7" name="Person 01"/>
    <protectedRange sqref="R2 R4" name="Eingabe Entgelte Trainer  Co Trainer"/>
    <protectedRange sqref="F9 N9 B9" name="Bankdaten"/>
  </protectedRanges>
  <mergeCells count="90">
    <mergeCell ref="H42:H43"/>
    <mergeCell ref="P42:P43"/>
    <mergeCell ref="A38:B43"/>
    <mergeCell ref="C38:D43"/>
    <mergeCell ref="E38:G43"/>
    <mergeCell ref="H38:H39"/>
    <mergeCell ref="H40:H41"/>
    <mergeCell ref="I38:J39"/>
    <mergeCell ref="I40:J41"/>
    <mergeCell ref="I42:J43"/>
    <mergeCell ref="K38:O39"/>
    <mergeCell ref="K40:O41"/>
    <mergeCell ref="K42:O43"/>
    <mergeCell ref="P40:P41"/>
    <mergeCell ref="S2:U2"/>
    <mergeCell ref="S4:T4"/>
    <mergeCell ref="B11:C12"/>
    <mergeCell ref="I25:J25"/>
    <mergeCell ref="P11:P12"/>
    <mergeCell ref="I11:K11"/>
    <mergeCell ref="L11:M11"/>
    <mergeCell ref="N11:N12"/>
    <mergeCell ref="B19:C19"/>
    <mergeCell ref="G2:M2"/>
    <mergeCell ref="F11:G11"/>
    <mergeCell ref="B6:D6"/>
    <mergeCell ref="B7:D7"/>
    <mergeCell ref="S7:T7"/>
    <mergeCell ref="S9:T9"/>
    <mergeCell ref="B9:D9"/>
    <mergeCell ref="A11:A12"/>
    <mergeCell ref="D11:D12"/>
    <mergeCell ref="O11:O12"/>
    <mergeCell ref="R21:U21"/>
    <mergeCell ref="B20:C20"/>
    <mergeCell ref="B21:C21"/>
    <mergeCell ref="B13:C13"/>
    <mergeCell ref="B14:C14"/>
    <mergeCell ref="B15:C15"/>
    <mergeCell ref="B16:C16"/>
    <mergeCell ref="B18:C18"/>
    <mergeCell ref="B17:C17"/>
    <mergeCell ref="R18:R19"/>
    <mergeCell ref="S18:U19"/>
    <mergeCell ref="R37:U37"/>
    <mergeCell ref="N6:P6"/>
    <mergeCell ref="N7:P7"/>
    <mergeCell ref="N9:P9"/>
    <mergeCell ref="F6:J6"/>
    <mergeCell ref="F7:J7"/>
    <mergeCell ref="F9:J9"/>
    <mergeCell ref="R25:U25"/>
    <mergeCell ref="R26:U29"/>
    <mergeCell ref="K37:O37"/>
    <mergeCell ref="I37:J37"/>
    <mergeCell ref="E37:G37"/>
    <mergeCell ref="P38:P39"/>
    <mergeCell ref="E29:H30"/>
    <mergeCell ref="I27:P28"/>
    <mergeCell ref="J29:P30"/>
    <mergeCell ref="M35:N35"/>
    <mergeCell ref="I35:J35"/>
    <mergeCell ref="B29:C29"/>
    <mergeCell ref="B30:C30"/>
    <mergeCell ref="R22:U23"/>
    <mergeCell ref="B22:C22"/>
    <mergeCell ref="B23:C23"/>
    <mergeCell ref="B24:C24"/>
    <mergeCell ref="Q44:Q45"/>
    <mergeCell ref="S44:U44"/>
    <mergeCell ref="S45:U45"/>
    <mergeCell ref="S38:U38"/>
    <mergeCell ref="S39:U39"/>
    <mergeCell ref="S40:U40"/>
    <mergeCell ref="S41:U41"/>
    <mergeCell ref="S42:U42"/>
    <mergeCell ref="S43:U43"/>
    <mergeCell ref="S60:U60"/>
    <mergeCell ref="S47:U47"/>
    <mergeCell ref="S46:U46"/>
    <mergeCell ref="S54:U54"/>
    <mergeCell ref="R56:U56"/>
    <mergeCell ref="S57:U57"/>
    <mergeCell ref="S58:U58"/>
    <mergeCell ref="S59:U59"/>
    <mergeCell ref="S48:U48"/>
    <mergeCell ref="S49:U49"/>
    <mergeCell ref="S50:U50"/>
    <mergeCell ref="S51:U51"/>
    <mergeCell ref="S52:U52"/>
  </mergeCells>
  <phoneticPr fontId="27" type="noConversion"/>
  <printOptions horizontalCentered="1" verticalCentered="1"/>
  <pageMargins left="0.19685039370078741" right="0.19685039370078741" top="0.11811023622047245" bottom="0.44" header="0.11811023622047245" footer="7.874015748031496E-2"/>
  <pageSetup paperSize="9" scale="71" firstPageNumber="0" orientation="landscape" horizontalDpi="300" verticalDpi="300" r:id="rId1"/>
  <headerFooter alignWithMargins="0">
    <oddFooter>&amp;L&amp;D  &amp;8GME&amp;R&amp;8&amp;Z 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L61"/>
  <sheetViews>
    <sheetView showGridLines="0" showZeros="0" topLeftCell="A16" zoomScale="85" zoomScaleNormal="85" zoomScaleSheetLayoutView="100" workbookViewId="0">
      <selection activeCell="E37" sqref="E37:G37"/>
    </sheetView>
  </sheetViews>
  <sheetFormatPr baseColWidth="10" defaultRowHeight="12.75" x14ac:dyDescent="0.2"/>
  <cols>
    <col min="1" max="1" width="11.7109375" style="1" customWidth="1"/>
    <col min="2" max="2" width="23.28515625" style="2" customWidth="1"/>
    <col min="3" max="3" width="26" style="2" customWidth="1"/>
    <col min="4" max="4" width="12.7109375" style="2" customWidth="1"/>
    <col min="5" max="5" width="11.28515625" style="2" customWidth="1"/>
    <col min="6" max="7" width="11.85546875" style="3" customWidth="1"/>
    <col min="8" max="8" width="13.28515625" style="3" customWidth="1"/>
    <col min="9" max="9" width="11" style="3" customWidth="1"/>
    <col min="10" max="10" width="10.140625" style="3" customWidth="1"/>
    <col min="11" max="11" width="0" style="3" hidden="1" customWidth="1"/>
    <col min="12" max="12" width="2.28515625" style="3" hidden="1" customWidth="1"/>
    <col min="13" max="13" width="12.28515625" style="2" customWidth="1"/>
    <col min="14" max="14" width="14.7109375" style="2" customWidth="1"/>
    <col min="15" max="15" width="16.85546875" style="2" customWidth="1"/>
    <col min="16" max="16" width="8.28515625" style="2" customWidth="1"/>
    <col min="17" max="17" width="11.42578125" style="2"/>
    <col min="18" max="18" width="14.85546875" style="2" customWidth="1"/>
    <col min="19" max="19" width="11.42578125" style="2" customWidth="1"/>
    <col min="20" max="20" width="11.42578125" style="2"/>
    <col min="21" max="21" width="29" style="2" customWidth="1"/>
    <col min="22" max="16384" width="11.42578125" style="2"/>
  </cols>
  <sheetData>
    <row r="1" spans="1:38" ht="6.75" customHeight="1" thickBot="1" x14ac:dyDescent="0.25"/>
    <row r="2" spans="1:38" s="5" customFormat="1" ht="38.25" customHeight="1" thickBot="1" x14ac:dyDescent="0.25">
      <c r="A2" s="4" t="s">
        <v>0</v>
      </c>
      <c r="E2" s="4"/>
      <c r="F2" s="6"/>
      <c r="G2" s="220" t="s">
        <v>64</v>
      </c>
      <c r="H2" s="220"/>
      <c r="I2" s="220"/>
      <c r="J2" s="220"/>
      <c r="K2" s="220"/>
      <c r="L2" s="220"/>
      <c r="M2" s="220"/>
      <c r="N2" s="7"/>
      <c r="P2" s="8"/>
      <c r="R2" s="9">
        <v>0.3</v>
      </c>
      <c r="S2" s="206" t="s">
        <v>57</v>
      </c>
      <c r="T2" s="206"/>
      <c r="U2" s="206"/>
    </row>
    <row r="3" spans="1:38" s="5" customFormat="1" ht="3.6" customHeight="1" thickBot="1" x14ac:dyDescent="0.25">
      <c r="A3" s="10"/>
      <c r="F3" s="11"/>
      <c r="G3" s="11"/>
      <c r="H3" s="11"/>
      <c r="I3" s="11"/>
      <c r="J3" s="11"/>
      <c r="K3" s="11"/>
      <c r="L3" s="11"/>
    </row>
    <row r="4" spans="1:38" s="5" customFormat="1" ht="24" customHeight="1" thickBot="1" x14ac:dyDescent="0.25">
      <c r="A4" s="12" t="s">
        <v>40</v>
      </c>
      <c r="F4" s="11"/>
      <c r="G4" s="11"/>
      <c r="H4" s="11"/>
      <c r="I4" s="11"/>
      <c r="J4" s="11"/>
      <c r="R4" s="13">
        <v>12.5</v>
      </c>
      <c r="S4" s="207" t="s">
        <v>1</v>
      </c>
      <c r="T4" s="207"/>
      <c r="U4" s="45" t="s">
        <v>2</v>
      </c>
      <c r="V4" s="14"/>
    </row>
    <row r="5" spans="1:38" ht="3.6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R5" s="2">
        <v>11</v>
      </c>
    </row>
    <row r="6" spans="1:38" s="5" customFormat="1" ht="26.25" customHeight="1" x14ac:dyDescent="0.2">
      <c r="A6" s="52" t="s">
        <v>3</v>
      </c>
      <c r="B6" s="291" t="s">
        <v>43</v>
      </c>
      <c r="C6" s="292"/>
      <c r="D6" s="293"/>
      <c r="E6" s="53" t="s">
        <v>44</v>
      </c>
      <c r="F6" s="291" t="s">
        <v>45</v>
      </c>
      <c r="G6" s="292"/>
      <c r="H6" s="292"/>
      <c r="I6" s="292"/>
      <c r="J6" s="293"/>
      <c r="L6" s="18"/>
      <c r="M6" s="17" t="s">
        <v>4</v>
      </c>
      <c r="N6" s="299" t="s">
        <v>46</v>
      </c>
      <c r="O6" s="300"/>
      <c r="P6" s="301"/>
      <c r="R6" s="47" t="s">
        <v>47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s="5" customFormat="1" ht="26.25" customHeight="1" x14ac:dyDescent="0.2">
      <c r="A7" s="48" t="s">
        <v>6</v>
      </c>
      <c r="B7" s="291" t="s">
        <v>48</v>
      </c>
      <c r="C7" s="292"/>
      <c r="D7" s="293"/>
      <c r="E7" s="53" t="s">
        <v>7</v>
      </c>
      <c r="F7" s="294" t="s">
        <v>49</v>
      </c>
      <c r="G7" s="295"/>
      <c r="H7" s="295"/>
      <c r="I7" s="295"/>
      <c r="J7" s="296"/>
      <c r="L7" s="20"/>
      <c r="M7" s="48" t="s">
        <v>8</v>
      </c>
      <c r="N7" s="297" t="s">
        <v>50</v>
      </c>
      <c r="O7" s="297"/>
      <c r="P7" s="297"/>
      <c r="R7" s="50">
        <v>9.5</v>
      </c>
      <c r="S7" s="225" t="s">
        <v>56</v>
      </c>
      <c r="T7" s="225"/>
    </row>
    <row r="8" spans="1:38" s="5" customFormat="1" ht="2.25" customHeight="1" x14ac:dyDescent="0.2">
      <c r="A8" s="22"/>
      <c r="B8" s="134"/>
      <c r="C8" s="134"/>
      <c r="D8" s="134"/>
      <c r="E8" s="22"/>
      <c r="F8" s="134"/>
      <c r="G8" s="134"/>
      <c r="H8" s="134"/>
      <c r="I8" s="134"/>
      <c r="J8" s="134"/>
      <c r="K8" s="22"/>
      <c r="L8" s="22"/>
      <c r="M8" s="22"/>
      <c r="N8" s="134"/>
      <c r="O8" s="134"/>
      <c r="P8" s="134"/>
    </row>
    <row r="9" spans="1:38" s="5" customFormat="1" ht="26.25" customHeight="1" x14ac:dyDescent="0.2">
      <c r="A9" s="46" t="s">
        <v>10</v>
      </c>
      <c r="B9" s="291" t="s">
        <v>51</v>
      </c>
      <c r="C9" s="292"/>
      <c r="D9" s="293"/>
      <c r="E9" s="53" t="s">
        <v>11</v>
      </c>
      <c r="F9" s="291" t="s">
        <v>52</v>
      </c>
      <c r="G9" s="292"/>
      <c r="H9" s="292"/>
      <c r="I9" s="292"/>
      <c r="J9" s="293"/>
      <c r="L9" s="23"/>
      <c r="M9" s="46" t="s">
        <v>12</v>
      </c>
      <c r="N9" s="298" t="s">
        <v>41</v>
      </c>
      <c r="O9" s="298"/>
      <c r="P9" s="298"/>
      <c r="R9" s="51">
        <v>12.5</v>
      </c>
      <c r="S9" s="225" t="s">
        <v>53</v>
      </c>
      <c r="T9" s="225"/>
    </row>
    <row r="10" spans="1:38" ht="3.6" customHeight="1" thickBo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R10" s="5"/>
      <c r="S10" s="5"/>
      <c r="T10" s="5"/>
      <c r="U10" s="5"/>
      <c r="V10" s="5"/>
      <c r="W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5" customFormat="1" ht="13.15" customHeight="1" x14ac:dyDescent="0.2">
      <c r="A11" s="193" t="s">
        <v>14</v>
      </c>
      <c r="B11" s="208" t="s">
        <v>60</v>
      </c>
      <c r="C11" s="208"/>
      <c r="D11" s="195" t="s">
        <v>61</v>
      </c>
      <c r="E11" s="76" t="s">
        <v>62</v>
      </c>
      <c r="F11" s="221" t="s">
        <v>15</v>
      </c>
      <c r="G11" s="222"/>
      <c r="H11" s="40" t="s">
        <v>42</v>
      </c>
      <c r="I11" s="214" t="s">
        <v>16</v>
      </c>
      <c r="J11" s="215"/>
      <c r="K11" s="215"/>
      <c r="L11" s="216"/>
      <c r="M11" s="217"/>
      <c r="N11" s="218" t="s">
        <v>17</v>
      </c>
      <c r="O11" s="197" t="s">
        <v>18</v>
      </c>
      <c r="P11" s="212" t="s">
        <v>19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5" customFormat="1" ht="13.5" thickBot="1" x14ac:dyDescent="0.25">
      <c r="A12" s="194"/>
      <c r="B12" s="209"/>
      <c r="C12" s="209"/>
      <c r="D12" s="196"/>
      <c r="E12" s="77" t="s">
        <v>63</v>
      </c>
      <c r="F12" s="70" t="s">
        <v>20</v>
      </c>
      <c r="G12" s="71" t="s">
        <v>21</v>
      </c>
      <c r="H12" s="72" t="s">
        <v>22</v>
      </c>
      <c r="I12" s="70" t="s">
        <v>23</v>
      </c>
      <c r="J12" s="69" t="s">
        <v>24</v>
      </c>
      <c r="K12" s="73" t="s">
        <v>25</v>
      </c>
      <c r="L12" s="74"/>
      <c r="M12" s="75" t="s">
        <v>26</v>
      </c>
      <c r="N12" s="219"/>
      <c r="O12" s="198"/>
      <c r="P12" s="213"/>
    </row>
    <row r="13" spans="1:38" s="28" customFormat="1" ht="27.75" customHeight="1" x14ac:dyDescent="0.2">
      <c r="A13" s="96">
        <v>42375</v>
      </c>
      <c r="B13" s="287" t="s">
        <v>65</v>
      </c>
      <c r="C13" s="288"/>
      <c r="D13" s="103"/>
      <c r="E13" s="103" t="s">
        <v>96</v>
      </c>
      <c r="F13" s="104">
        <v>45</v>
      </c>
      <c r="G13" s="65">
        <f t="shared" ref="G13:G24" si="0">F13*$R$2</f>
        <v>13.5</v>
      </c>
      <c r="H13" s="41"/>
      <c r="I13" s="105">
        <v>0.5</v>
      </c>
      <c r="J13" s="106">
        <v>0.59375</v>
      </c>
      <c r="K13" s="26">
        <f t="shared" ref="K13:K24" si="1">J13-I13</f>
        <v>9.375E-2</v>
      </c>
      <c r="L13" s="91">
        <f>K13*24</f>
        <v>2.25</v>
      </c>
      <c r="M13" s="93">
        <f t="shared" ref="M13:M24" si="2">$R$4*L13</f>
        <v>28.125</v>
      </c>
      <c r="N13" s="135"/>
      <c r="O13" s="68">
        <f t="shared" ref="O13:O24" si="3">G13+H13+M13+N13</f>
        <v>41.625</v>
      </c>
      <c r="P13" s="27"/>
      <c r="R13" s="19" t="s">
        <v>58</v>
      </c>
      <c r="S13" s="5" t="s">
        <v>5</v>
      </c>
      <c r="T13" s="5"/>
      <c r="U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5" customFormat="1" ht="27.75" customHeight="1" x14ac:dyDescent="0.2">
      <c r="A14" s="97">
        <v>42380</v>
      </c>
      <c r="B14" s="289" t="s">
        <v>66</v>
      </c>
      <c r="C14" s="290"/>
      <c r="D14" s="103"/>
      <c r="E14" s="103" t="s">
        <v>96</v>
      </c>
      <c r="F14" s="104">
        <v>45</v>
      </c>
      <c r="G14" s="65">
        <f t="shared" si="0"/>
        <v>13.5</v>
      </c>
      <c r="H14" s="42"/>
      <c r="I14" s="105">
        <v>0.5</v>
      </c>
      <c r="J14" s="106">
        <v>0.59375</v>
      </c>
      <c r="K14" s="26">
        <f t="shared" si="1"/>
        <v>9.375E-2</v>
      </c>
      <c r="L14" s="91">
        <f t="shared" ref="L14:L24" si="4">K14*24</f>
        <v>2.25</v>
      </c>
      <c r="M14" s="94">
        <f t="shared" si="2"/>
        <v>28.125</v>
      </c>
      <c r="N14" s="42"/>
      <c r="O14" s="68">
        <f t="shared" si="3"/>
        <v>41.625</v>
      </c>
      <c r="P14" s="29"/>
      <c r="R14" s="21" t="s">
        <v>58</v>
      </c>
      <c r="S14" s="5" t="s">
        <v>9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5" customFormat="1" ht="27.75" customHeight="1" x14ac:dyDescent="0.2">
      <c r="A15" s="97">
        <v>42389</v>
      </c>
      <c r="B15" s="285" t="s">
        <v>68</v>
      </c>
      <c r="C15" s="286"/>
      <c r="D15" s="108"/>
      <c r="E15" s="103" t="s">
        <v>96</v>
      </c>
      <c r="F15" s="109"/>
      <c r="G15" s="67">
        <f t="shared" si="0"/>
        <v>0</v>
      </c>
      <c r="H15" s="42"/>
      <c r="I15" s="105">
        <v>0.375</v>
      </c>
      <c r="J15" s="106">
        <v>0.58333333333333337</v>
      </c>
      <c r="K15" s="26">
        <f t="shared" si="1"/>
        <v>0.20833333333333337</v>
      </c>
      <c r="L15" s="91">
        <f t="shared" si="4"/>
        <v>5.0000000000000009</v>
      </c>
      <c r="M15" s="94">
        <f t="shared" si="2"/>
        <v>62.500000000000014</v>
      </c>
      <c r="N15" s="42"/>
      <c r="O15" s="68">
        <f t="shared" si="3"/>
        <v>62.500000000000014</v>
      </c>
      <c r="P15" s="29"/>
      <c r="R15" s="54" t="s">
        <v>59</v>
      </c>
      <c r="S15" s="5" t="s">
        <v>13</v>
      </c>
    </row>
    <row r="16" spans="1:38" s="5" customFormat="1" ht="27.75" customHeight="1" x14ac:dyDescent="0.2">
      <c r="A16" s="97">
        <v>42390</v>
      </c>
      <c r="B16" s="285" t="s">
        <v>67</v>
      </c>
      <c r="C16" s="286"/>
      <c r="D16" s="108"/>
      <c r="E16" s="103" t="s">
        <v>96</v>
      </c>
      <c r="F16" s="109"/>
      <c r="G16" s="67">
        <f t="shared" si="0"/>
        <v>0</v>
      </c>
      <c r="H16" s="43"/>
      <c r="I16" s="105">
        <v>0.5</v>
      </c>
      <c r="J16" s="106">
        <v>0.58333333333333337</v>
      </c>
      <c r="K16" s="26">
        <f t="shared" si="1"/>
        <v>8.333333333333337E-2</v>
      </c>
      <c r="L16" s="91">
        <f t="shared" si="4"/>
        <v>2.0000000000000009</v>
      </c>
      <c r="M16" s="94">
        <f t="shared" si="2"/>
        <v>25.000000000000011</v>
      </c>
      <c r="N16" s="42"/>
      <c r="O16" s="68">
        <f t="shared" si="3"/>
        <v>25.000000000000011</v>
      </c>
      <c r="P16" s="29"/>
    </row>
    <row r="17" spans="1:24" s="5" customFormat="1" ht="27.75" customHeight="1" thickBot="1" x14ac:dyDescent="0.25">
      <c r="A17" s="97">
        <v>42398</v>
      </c>
      <c r="B17" s="285" t="s">
        <v>35</v>
      </c>
      <c r="C17" s="286"/>
      <c r="D17" s="108"/>
      <c r="E17" s="103" t="s">
        <v>96</v>
      </c>
      <c r="F17" s="109">
        <v>95</v>
      </c>
      <c r="G17" s="67">
        <f t="shared" si="0"/>
        <v>28.5</v>
      </c>
      <c r="H17" s="43"/>
      <c r="I17" s="105">
        <v>0.5</v>
      </c>
      <c r="J17" s="106">
        <v>0.73958333333333337</v>
      </c>
      <c r="K17" s="26">
        <f t="shared" si="1"/>
        <v>0.23958333333333337</v>
      </c>
      <c r="L17" s="91">
        <f t="shared" si="4"/>
        <v>5.7500000000000009</v>
      </c>
      <c r="M17" s="94">
        <f t="shared" si="2"/>
        <v>71.875000000000014</v>
      </c>
      <c r="N17" s="42"/>
      <c r="O17" s="68">
        <f t="shared" si="3"/>
        <v>100.37500000000001</v>
      </c>
      <c r="P17" s="29"/>
    </row>
    <row r="18" spans="1:24" s="5" customFormat="1" ht="27.75" customHeight="1" thickBot="1" x14ac:dyDescent="0.25">
      <c r="A18" s="97"/>
      <c r="B18" s="285"/>
      <c r="C18" s="286"/>
      <c r="D18" s="108"/>
      <c r="E18" s="110"/>
      <c r="F18" s="109"/>
      <c r="G18" s="67">
        <f t="shared" si="0"/>
        <v>0</v>
      </c>
      <c r="H18" s="43"/>
      <c r="I18" s="105"/>
      <c r="J18" s="106"/>
      <c r="K18" s="26">
        <f t="shared" si="1"/>
        <v>0</v>
      </c>
      <c r="L18" s="91">
        <f t="shared" si="4"/>
        <v>0</v>
      </c>
      <c r="M18" s="94">
        <f t="shared" si="2"/>
        <v>0</v>
      </c>
      <c r="N18" s="42"/>
      <c r="O18" s="68">
        <f t="shared" si="3"/>
        <v>0</v>
      </c>
      <c r="P18" s="29"/>
      <c r="R18" s="204">
        <v>0.47361111111111115</v>
      </c>
      <c r="S18" s="205" t="s">
        <v>55</v>
      </c>
      <c r="T18" s="205"/>
      <c r="U18" s="205"/>
    </row>
    <row r="19" spans="1:24" s="5" customFormat="1" ht="27.75" customHeight="1" thickBot="1" x14ac:dyDescent="0.25">
      <c r="A19" s="97">
        <v>42381</v>
      </c>
      <c r="B19" s="285" t="s">
        <v>36</v>
      </c>
      <c r="C19" s="286"/>
      <c r="D19" s="108"/>
      <c r="E19" s="110"/>
      <c r="F19" s="109">
        <v>45</v>
      </c>
      <c r="G19" s="67">
        <f t="shared" si="0"/>
        <v>13.5</v>
      </c>
      <c r="H19" s="42"/>
      <c r="I19" s="63"/>
      <c r="J19" s="25"/>
      <c r="K19" s="26">
        <f t="shared" si="1"/>
        <v>0</v>
      </c>
      <c r="L19" s="91">
        <f t="shared" si="4"/>
        <v>0</v>
      </c>
      <c r="M19" s="94">
        <f t="shared" si="2"/>
        <v>0</v>
      </c>
      <c r="N19" s="42"/>
      <c r="O19" s="68">
        <f t="shared" si="3"/>
        <v>13.5</v>
      </c>
      <c r="P19" s="29"/>
      <c r="R19" s="204"/>
      <c r="S19" s="205"/>
      <c r="T19" s="205"/>
      <c r="U19" s="205"/>
    </row>
    <row r="20" spans="1:24" s="5" customFormat="1" ht="27.75" customHeight="1" thickBot="1" x14ac:dyDescent="0.25">
      <c r="A20" s="97">
        <v>42399</v>
      </c>
      <c r="B20" s="285" t="s">
        <v>69</v>
      </c>
      <c r="C20" s="286"/>
      <c r="D20" s="108"/>
      <c r="E20" s="110" t="s">
        <v>96</v>
      </c>
      <c r="F20" s="109">
        <v>62</v>
      </c>
      <c r="G20" s="67">
        <f t="shared" si="0"/>
        <v>18.599999999999998</v>
      </c>
      <c r="H20" s="42"/>
      <c r="I20" s="63"/>
      <c r="J20" s="25"/>
      <c r="K20" s="26">
        <f t="shared" si="1"/>
        <v>0</v>
      </c>
      <c r="L20" s="91">
        <f t="shared" si="4"/>
        <v>0</v>
      </c>
      <c r="M20" s="94">
        <f t="shared" si="2"/>
        <v>0</v>
      </c>
      <c r="N20" s="42"/>
      <c r="O20" s="68">
        <f t="shared" si="3"/>
        <v>18.599999999999998</v>
      </c>
      <c r="P20" s="29"/>
    </row>
    <row r="21" spans="1:24" s="5" customFormat="1" ht="27.75" customHeight="1" thickBot="1" x14ac:dyDescent="0.25">
      <c r="A21" s="97">
        <v>42399</v>
      </c>
      <c r="B21" s="285" t="s">
        <v>70</v>
      </c>
      <c r="C21" s="286"/>
      <c r="D21" s="108"/>
      <c r="E21" s="110"/>
      <c r="F21" s="109"/>
      <c r="G21" s="67">
        <f t="shared" si="0"/>
        <v>0</v>
      </c>
      <c r="H21" s="42"/>
      <c r="I21" s="63">
        <v>0</v>
      </c>
      <c r="J21" s="25">
        <v>0</v>
      </c>
      <c r="K21" s="26">
        <f t="shared" si="1"/>
        <v>0</v>
      </c>
      <c r="L21" s="91">
        <f t="shared" si="4"/>
        <v>0</v>
      </c>
      <c r="M21" s="94">
        <f t="shared" si="2"/>
        <v>0</v>
      </c>
      <c r="N21" s="107">
        <v>12.5</v>
      </c>
      <c r="O21" s="68">
        <f t="shared" si="3"/>
        <v>12.5</v>
      </c>
      <c r="P21" s="29">
        <v>1</v>
      </c>
      <c r="R21" s="199" t="s">
        <v>27</v>
      </c>
      <c r="S21" s="200"/>
      <c r="T21" s="200"/>
      <c r="U21" s="201"/>
    </row>
    <row r="22" spans="1:24" s="5" customFormat="1" ht="27.75" customHeight="1" x14ac:dyDescent="0.2">
      <c r="A22" s="97">
        <v>42399</v>
      </c>
      <c r="B22" s="285" t="s">
        <v>71</v>
      </c>
      <c r="C22" s="286"/>
      <c r="D22" s="108"/>
      <c r="E22" s="110"/>
      <c r="F22" s="109"/>
      <c r="G22" s="67">
        <f t="shared" si="0"/>
        <v>0</v>
      </c>
      <c r="H22" s="42"/>
      <c r="I22" s="63">
        <v>0</v>
      </c>
      <c r="J22" s="25">
        <v>0</v>
      </c>
      <c r="K22" s="26">
        <f t="shared" si="1"/>
        <v>0</v>
      </c>
      <c r="L22" s="91">
        <f t="shared" si="4"/>
        <v>0</v>
      </c>
      <c r="M22" s="94">
        <f t="shared" si="2"/>
        <v>0</v>
      </c>
      <c r="N22" s="107">
        <v>3.25</v>
      </c>
      <c r="O22" s="68">
        <f t="shared" si="3"/>
        <v>3.25</v>
      </c>
      <c r="P22" s="29">
        <v>2</v>
      </c>
      <c r="R22" s="164" t="s">
        <v>28</v>
      </c>
      <c r="S22" s="165"/>
      <c r="T22" s="165"/>
      <c r="U22" s="166"/>
    </row>
    <row r="23" spans="1:24" s="5" customFormat="1" ht="27.75" customHeight="1" thickBot="1" x14ac:dyDescent="0.25">
      <c r="A23" s="19"/>
      <c r="B23" s="170"/>
      <c r="C23" s="171"/>
      <c r="D23" s="44"/>
      <c r="E23" s="44"/>
      <c r="F23" s="66"/>
      <c r="G23" s="67">
        <f t="shared" si="0"/>
        <v>0</v>
      </c>
      <c r="H23" s="42"/>
      <c r="I23" s="63">
        <v>0</v>
      </c>
      <c r="J23" s="25">
        <v>0</v>
      </c>
      <c r="K23" s="26">
        <f t="shared" si="1"/>
        <v>0</v>
      </c>
      <c r="L23" s="91">
        <f t="shared" si="4"/>
        <v>0</v>
      </c>
      <c r="M23" s="94">
        <f t="shared" si="2"/>
        <v>0</v>
      </c>
      <c r="N23" s="42"/>
      <c r="O23" s="68">
        <f t="shared" si="3"/>
        <v>0</v>
      </c>
      <c r="P23" s="29"/>
      <c r="R23" s="167"/>
      <c r="S23" s="168"/>
      <c r="T23" s="168"/>
      <c r="U23" s="169"/>
    </row>
    <row r="24" spans="1:24" s="5" customFormat="1" ht="27.75" customHeight="1" thickBot="1" x14ac:dyDescent="0.25">
      <c r="A24" s="78"/>
      <c r="B24" s="172"/>
      <c r="C24" s="173"/>
      <c r="D24" s="79"/>
      <c r="E24" s="79"/>
      <c r="F24" s="80"/>
      <c r="G24" s="81">
        <f t="shared" si="0"/>
        <v>0</v>
      </c>
      <c r="H24" s="82"/>
      <c r="I24" s="86">
        <v>0</v>
      </c>
      <c r="J24" s="87">
        <v>0</v>
      </c>
      <c r="K24" s="83">
        <f t="shared" si="1"/>
        <v>0</v>
      </c>
      <c r="L24" s="92">
        <f t="shared" si="4"/>
        <v>0</v>
      </c>
      <c r="M24" s="95">
        <f t="shared" si="2"/>
        <v>0</v>
      </c>
      <c r="N24" s="82"/>
      <c r="O24" s="84">
        <f t="shared" si="3"/>
        <v>0</v>
      </c>
      <c r="P24" s="85"/>
      <c r="R24" s="111"/>
      <c r="S24" s="111"/>
      <c r="T24" s="111"/>
      <c r="U24" s="111"/>
    </row>
    <row r="25" spans="1:24" s="5" customFormat="1" ht="25.5" customHeight="1" thickBot="1" x14ac:dyDescent="0.25">
      <c r="B25" s="88" t="s">
        <v>18</v>
      </c>
      <c r="C25" s="89"/>
      <c r="D25" s="89"/>
      <c r="E25" s="90"/>
      <c r="F25" s="55">
        <f>SUM(F13:F24)</f>
        <v>292</v>
      </c>
      <c r="G25" s="56">
        <f>SUM(G13:G24)</f>
        <v>87.6</v>
      </c>
      <c r="H25" s="57">
        <f>SUM(H13:H24)</f>
        <v>0</v>
      </c>
      <c r="I25" s="210">
        <f>SUM(K13:K24)</f>
        <v>0.71875000000000011</v>
      </c>
      <c r="J25" s="211"/>
      <c r="K25" s="58"/>
      <c r="L25" s="59"/>
      <c r="M25" s="60">
        <f>SUM(M13:M24)</f>
        <v>215.62500000000006</v>
      </c>
      <c r="N25" s="61">
        <f>SUM(N13:N24)</f>
        <v>15.75</v>
      </c>
      <c r="O25" s="62">
        <f>SUM(O13:O24)</f>
        <v>318.97500000000002</v>
      </c>
      <c r="R25" s="199" t="s">
        <v>37</v>
      </c>
      <c r="S25" s="200"/>
      <c r="T25" s="200"/>
      <c r="U25" s="201"/>
    </row>
    <row r="26" spans="1:24" s="5" customFormat="1" ht="13.5" customHeight="1" thickTop="1" x14ac:dyDescent="0.2">
      <c r="B26" s="31"/>
      <c r="C26" s="31"/>
      <c r="D26" s="31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4"/>
      <c r="R26" s="248" t="s">
        <v>38</v>
      </c>
      <c r="S26" s="249"/>
      <c r="T26" s="249"/>
      <c r="U26" s="250"/>
    </row>
    <row r="27" spans="1:24" s="114" customFormat="1" ht="19.5" customHeight="1" x14ac:dyDescent="0.2">
      <c r="A27" s="35" t="s">
        <v>80</v>
      </c>
      <c r="B27" s="31"/>
      <c r="C27" s="31"/>
      <c r="D27" s="31"/>
      <c r="E27" s="32"/>
      <c r="F27" s="33"/>
      <c r="G27" s="33"/>
      <c r="H27" s="33"/>
      <c r="I27" s="182" t="s">
        <v>39</v>
      </c>
      <c r="J27" s="182"/>
      <c r="K27" s="182"/>
      <c r="L27" s="182"/>
      <c r="M27" s="182"/>
      <c r="N27" s="182"/>
      <c r="O27" s="182"/>
      <c r="P27" s="182"/>
      <c r="R27" s="251"/>
      <c r="S27" s="252"/>
      <c r="T27" s="252"/>
      <c r="U27" s="253"/>
    </row>
    <row r="28" spans="1:24" s="114" customFormat="1" x14ac:dyDescent="0.2">
      <c r="A28" s="49" t="s">
        <v>81</v>
      </c>
      <c r="B28" s="39"/>
      <c r="C28" s="39"/>
      <c r="D28" s="39"/>
      <c r="E28" s="39"/>
      <c r="F28" s="39"/>
      <c r="G28" s="39"/>
      <c r="H28" s="39"/>
      <c r="I28" s="182"/>
      <c r="J28" s="182"/>
      <c r="K28" s="182"/>
      <c r="L28" s="182"/>
      <c r="M28" s="182"/>
      <c r="N28" s="182"/>
      <c r="O28" s="182"/>
      <c r="P28" s="182"/>
      <c r="R28" s="251"/>
      <c r="S28" s="252"/>
      <c r="T28" s="252"/>
      <c r="U28" s="253"/>
    </row>
    <row r="29" spans="1:24" s="114" customFormat="1" ht="25.5" customHeight="1" thickBot="1" x14ac:dyDescent="0.25">
      <c r="A29" s="123" t="s">
        <v>82</v>
      </c>
      <c r="B29" s="161" t="s">
        <v>94</v>
      </c>
      <c r="C29" s="161"/>
      <c r="D29" s="124" t="s">
        <v>33</v>
      </c>
      <c r="E29" s="277" t="s">
        <v>54</v>
      </c>
      <c r="F29" s="277"/>
      <c r="G29" s="277"/>
      <c r="H29" s="278"/>
      <c r="I29" s="127"/>
      <c r="J29" s="281" t="s">
        <v>95</v>
      </c>
      <c r="K29" s="281"/>
      <c r="L29" s="281"/>
      <c r="M29" s="281"/>
      <c r="N29" s="281"/>
      <c r="O29" s="281"/>
      <c r="P29" s="282"/>
      <c r="R29" s="254"/>
      <c r="S29" s="255"/>
      <c r="T29" s="255"/>
      <c r="U29" s="256"/>
    </row>
    <row r="30" spans="1:24" s="114" customFormat="1" ht="38.25" customHeight="1" x14ac:dyDescent="0.2">
      <c r="A30" s="125" t="s">
        <v>14</v>
      </c>
      <c r="B30" s="162">
        <v>43863</v>
      </c>
      <c r="C30" s="163"/>
      <c r="D30" s="126" t="s">
        <v>29</v>
      </c>
      <c r="E30" s="279"/>
      <c r="F30" s="279"/>
      <c r="G30" s="279"/>
      <c r="H30" s="280"/>
      <c r="I30" s="126" t="s">
        <v>29</v>
      </c>
      <c r="J30" s="283"/>
      <c r="K30" s="283"/>
      <c r="L30" s="283"/>
      <c r="M30" s="283"/>
      <c r="N30" s="283"/>
      <c r="O30" s="283"/>
      <c r="P30" s="284"/>
    </row>
    <row r="31" spans="1:24" s="30" customFormat="1" ht="3.75" customHeight="1" x14ac:dyDescent="0.2">
      <c r="A31" s="36"/>
      <c r="F31" s="11"/>
      <c r="G31" s="11"/>
      <c r="H31" s="11"/>
      <c r="I31" s="11"/>
      <c r="J31" s="11"/>
      <c r="K31" s="11"/>
      <c r="L31" s="11"/>
      <c r="R31" s="2"/>
      <c r="S31" s="2"/>
      <c r="T31" s="2"/>
      <c r="U31" s="2"/>
      <c r="V31" s="2"/>
      <c r="W31" s="2"/>
      <c r="X31" s="2"/>
    </row>
    <row r="32" spans="1:24" ht="3" customHeight="1" thickBot="1" x14ac:dyDescent="0.25">
      <c r="A32" s="131"/>
      <c r="B32" s="132"/>
      <c r="C32" s="132"/>
      <c r="D32" s="132"/>
      <c r="E32" s="132"/>
      <c r="F32" s="133"/>
      <c r="G32" s="133"/>
      <c r="H32" s="133"/>
      <c r="I32" s="133"/>
      <c r="J32" s="133"/>
      <c r="K32" s="133"/>
      <c r="L32" s="133"/>
      <c r="M32" s="132"/>
      <c r="N32" s="132"/>
      <c r="O32" s="132"/>
      <c r="P32" s="132"/>
    </row>
    <row r="33" spans="1:21" s="114" customFormat="1" ht="27" customHeight="1" x14ac:dyDescent="0.2">
      <c r="A33" s="112" t="s">
        <v>30</v>
      </c>
      <c r="B33" s="2"/>
      <c r="C33" s="2"/>
      <c r="D33" s="2"/>
      <c r="E33" s="2"/>
      <c r="F33" s="2"/>
      <c r="G33" s="2"/>
      <c r="H33" s="113" t="s">
        <v>31</v>
      </c>
      <c r="I33" s="2"/>
      <c r="J33" s="2"/>
      <c r="K33" s="2"/>
      <c r="L33" s="2"/>
      <c r="M33" s="2"/>
    </row>
    <row r="34" spans="1:21" s="114" customFormat="1" ht="3" customHeight="1" thickBot="1" x14ac:dyDescent="0.25">
      <c r="B34" s="112"/>
      <c r="C34" s="115"/>
      <c r="D34" s="115"/>
      <c r="E34" s="115"/>
      <c r="F34" s="3"/>
      <c r="H34" s="30"/>
    </row>
    <row r="35" spans="1:21" s="114" customFormat="1" ht="22.5" customHeight="1" thickBot="1" x14ac:dyDescent="0.25">
      <c r="A35" s="116" t="s">
        <v>72</v>
      </c>
      <c r="B35" s="116"/>
      <c r="C35" s="116"/>
      <c r="D35" s="116"/>
      <c r="E35" s="117"/>
      <c r="F35" s="3"/>
      <c r="G35" s="118"/>
      <c r="H35" s="30"/>
      <c r="I35" s="187">
        <v>740050</v>
      </c>
      <c r="J35" s="188"/>
      <c r="K35" s="129"/>
      <c r="L35" s="130"/>
      <c r="M35" s="185" t="s">
        <v>83</v>
      </c>
      <c r="N35" s="186"/>
    </row>
    <row r="36" spans="1:21" s="114" customFormat="1" ht="6" customHeight="1" thickBot="1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S36" s="2"/>
      <c r="T36" s="2"/>
      <c r="U36" s="2"/>
    </row>
    <row r="37" spans="1:21" s="114" customFormat="1" ht="12" customHeight="1" thickTop="1" thickBot="1" x14ac:dyDescent="0.25">
      <c r="A37" s="120" t="s">
        <v>73</v>
      </c>
      <c r="B37" s="121"/>
      <c r="C37" s="121" t="s">
        <v>74</v>
      </c>
      <c r="D37" s="121"/>
      <c r="E37" s="174" t="s">
        <v>75</v>
      </c>
      <c r="F37" s="175"/>
      <c r="G37" s="175"/>
      <c r="H37" s="128" t="s">
        <v>32</v>
      </c>
      <c r="I37" s="272" t="s">
        <v>76</v>
      </c>
      <c r="J37" s="273"/>
      <c r="K37" s="263" t="s">
        <v>77</v>
      </c>
      <c r="L37" s="264"/>
      <c r="M37" s="264"/>
      <c r="N37" s="264"/>
      <c r="O37" s="265"/>
      <c r="P37" s="122" t="s">
        <v>34</v>
      </c>
      <c r="R37" s="150" t="s">
        <v>100</v>
      </c>
      <c r="S37" s="151"/>
      <c r="T37" s="151"/>
      <c r="U37" s="152"/>
    </row>
    <row r="38" spans="1:21" s="114" customFormat="1" ht="12" customHeight="1" x14ac:dyDescent="0.2">
      <c r="A38" s="229"/>
      <c r="B38" s="230"/>
      <c r="C38" s="235"/>
      <c r="D38" s="230"/>
      <c r="E38" s="238"/>
      <c r="F38" s="239"/>
      <c r="G38" s="240"/>
      <c r="H38" s="226">
        <f>$G$25+$H$25</f>
        <v>87.6</v>
      </c>
      <c r="I38" s="257">
        <v>53110</v>
      </c>
      <c r="J38" s="258"/>
      <c r="K38" s="266" t="s">
        <v>78</v>
      </c>
      <c r="L38" s="267"/>
      <c r="M38" s="267"/>
      <c r="N38" s="267"/>
      <c r="O38" s="268"/>
      <c r="P38" s="176"/>
      <c r="R38" s="141">
        <v>55120</v>
      </c>
      <c r="S38" s="153" t="s">
        <v>84</v>
      </c>
      <c r="T38" s="153"/>
      <c r="U38" s="154"/>
    </row>
    <row r="39" spans="1:21" s="114" customFormat="1" ht="12" customHeight="1" thickBot="1" x14ac:dyDescent="0.25">
      <c r="A39" s="231"/>
      <c r="B39" s="232"/>
      <c r="C39" s="236"/>
      <c r="D39" s="232"/>
      <c r="E39" s="241"/>
      <c r="F39" s="242"/>
      <c r="G39" s="243"/>
      <c r="H39" s="247"/>
      <c r="I39" s="259"/>
      <c r="J39" s="260"/>
      <c r="K39" s="269"/>
      <c r="L39" s="270"/>
      <c r="M39" s="270"/>
      <c r="N39" s="270"/>
      <c r="O39" s="271"/>
      <c r="P39" s="177"/>
      <c r="R39" s="139">
        <v>55130</v>
      </c>
      <c r="S39" s="155" t="s">
        <v>85</v>
      </c>
      <c r="T39" s="155"/>
      <c r="U39" s="156"/>
    </row>
    <row r="40" spans="1:21" s="114" customFormat="1" ht="12" customHeight="1" x14ac:dyDescent="0.2">
      <c r="A40" s="231"/>
      <c r="B40" s="232"/>
      <c r="C40" s="236"/>
      <c r="D40" s="232"/>
      <c r="E40" s="241"/>
      <c r="F40" s="242"/>
      <c r="G40" s="243"/>
      <c r="H40" s="226">
        <f>$M$25</f>
        <v>215.62500000000006</v>
      </c>
      <c r="I40" s="257">
        <v>53100</v>
      </c>
      <c r="J40" s="258"/>
      <c r="K40" s="266" t="s">
        <v>79</v>
      </c>
      <c r="L40" s="267"/>
      <c r="M40" s="267"/>
      <c r="N40" s="267"/>
      <c r="O40" s="268"/>
      <c r="P40" s="176"/>
      <c r="Q40" s="37"/>
      <c r="R40" s="140">
        <v>55140</v>
      </c>
      <c r="S40" s="155" t="s">
        <v>86</v>
      </c>
      <c r="T40" s="155"/>
      <c r="U40" s="156"/>
    </row>
    <row r="41" spans="1:21" ht="13.5" customHeight="1" thickBot="1" x14ac:dyDescent="0.25">
      <c r="A41" s="231"/>
      <c r="B41" s="232"/>
      <c r="C41" s="236"/>
      <c r="D41" s="232"/>
      <c r="E41" s="241"/>
      <c r="F41" s="242"/>
      <c r="G41" s="243"/>
      <c r="H41" s="247"/>
      <c r="I41" s="259"/>
      <c r="J41" s="260"/>
      <c r="K41" s="269"/>
      <c r="L41" s="270"/>
      <c r="M41" s="270"/>
      <c r="N41" s="270"/>
      <c r="O41" s="271"/>
      <c r="P41" s="177"/>
      <c r="Q41" s="37"/>
      <c r="R41" s="137">
        <v>55150</v>
      </c>
      <c r="S41" s="155" t="s">
        <v>87</v>
      </c>
      <c r="T41" s="155"/>
      <c r="U41" s="156"/>
    </row>
    <row r="42" spans="1:21" ht="13.5" customHeight="1" x14ac:dyDescent="0.2">
      <c r="A42" s="231"/>
      <c r="B42" s="232"/>
      <c r="C42" s="236"/>
      <c r="D42" s="232"/>
      <c r="E42" s="241"/>
      <c r="F42" s="242"/>
      <c r="G42" s="243"/>
      <c r="H42" s="226">
        <f>N25</f>
        <v>15.75</v>
      </c>
      <c r="I42" s="257">
        <v>55750</v>
      </c>
      <c r="J42" s="258"/>
      <c r="K42" s="266" t="s">
        <v>99</v>
      </c>
      <c r="L42" s="267"/>
      <c r="M42" s="267"/>
      <c r="N42" s="267"/>
      <c r="O42" s="268"/>
      <c r="P42" s="176"/>
      <c r="R42" s="137">
        <v>55160</v>
      </c>
      <c r="S42" s="155" t="s">
        <v>88</v>
      </c>
      <c r="T42" s="155"/>
      <c r="U42" s="156"/>
    </row>
    <row r="43" spans="1:21" ht="13.5" customHeight="1" thickBot="1" x14ac:dyDescent="0.25">
      <c r="A43" s="233"/>
      <c r="B43" s="234"/>
      <c r="C43" s="237"/>
      <c r="D43" s="234"/>
      <c r="E43" s="244"/>
      <c r="F43" s="245"/>
      <c r="G43" s="246"/>
      <c r="H43" s="227"/>
      <c r="I43" s="261"/>
      <c r="J43" s="262"/>
      <c r="K43" s="274"/>
      <c r="L43" s="275"/>
      <c r="M43" s="275"/>
      <c r="N43" s="275"/>
      <c r="O43" s="276"/>
      <c r="P43" s="228"/>
      <c r="R43" s="137">
        <v>55170</v>
      </c>
      <c r="S43" s="155" t="s">
        <v>89</v>
      </c>
      <c r="T43" s="155"/>
      <c r="U43" s="156"/>
    </row>
    <row r="44" spans="1:21" ht="13.5" customHeight="1" thickTop="1" x14ac:dyDescent="0.2">
      <c r="M44" s="3"/>
      <c r="N44" s="3"/>
      <c r="O44" s="3"/>
      <c r="P44" s="3"/>
      <c r="Q44" s="157"/>
      <c r="R44" s="137">
        <v>55180</v>
      </c>
      <c r="S44" s="145" t="s">
        <v>90</v>
      </c>
      <c r="T44" s="146"/>
      <c r="U44" s="147"/>
    </row>
    <row r="45" spans="1:21" ht="13.5" customHeight="1" x14ac:dyDescent="0.2">
      <c r="M45" s="3"/>
      <c r="N45" s="3"/>
      <c r="O45" s="3"/>
      <c r="P45" s="3"/>
      <c r="Q45" s="157"/>
      <c r="R45" s="137"/>
      <c r="S45" s="145"/>
      <c r="T45" s="146"/>
      <c r="U45" s="147"/>
    </row>
    <row r="46" spans="1:21" x14ac:dyDescent="0.2">
      <c r="Q46" s="119"/>
      <c r="R46" s="137">
        <v>53110</v>
      </c>
      <c r="S46" s="145" t="s">
        <v>78</v>
      </c>
      <c r="T46" s="146"/>
      <c r="U46" s="147"/>
    </row>
    <row r="47" spans="1:21" x14ac:dyDescent="0.2">
      <c r="R47" s="137">
        <v>53100</v>
      </c>
      <c r="S47" s="145" t="s">
        <v>91</v>
      </c>
      <c r="T47" s="146"/>
      <c r="U47" s="147"/>
    </row>
    <row r="48" spans="1:21" x14ac:dyDescent="0.2">
      <c r="R48" s="137">
        <v>55750</v>
      </c>
      <c r="S48" s="145" t="s">
        <v>92</v>
      </c>
      <c r="T48" s="146"/>
      <c r="U48" s="147"/>
    </row>
    <row r="49" spans="17:21" x14ac:dyDescent="0.2">
      <c r="R49" s="137"/>
      <c r="S49" s="145"/>
      <c r="T49" s="146"/>
      <c r="U49" s="147"/>
    </row>
    <row r="50" spans="17:21" x14ac:dyDescent="0.2">
      <c r="R50" s="137">
        <v>55730</v>
      </c>
      <c r="S50" s="145" t="s">
        <v>101</v>
      </c>
      <c r="T50" s="146"/>
      <c r="U50" s="147"/>
    </row>
    <row r="51" spans="17:21" x14ac:dyDescent="0.2">
      <c r="R51" s="137">
        <v>55800</v>
      </c>
      <c r="S51" s="145" t="s">
        <v>102</v>
      </c>
      <c r="T51" s="146"/>
      <c r="U51" s="147"/>
    </row>
    <row r="52" spans="17:21" ht="13.5" thickBot="1" x14ac:dyDescent="0.25">
      <c r="R52" s="138"/>
      <c r="S52" s="158"/>
      <c r="T52" s="159"/>
      <c r="U52" s="160"/>
    </row>
    <row r="53" spans="17:21" ht="12.75" customHeight="1" thickBot="1" x14ac:dyDescent="0.25"/>
    <row r="54" spans="17:21" ht="13.5" customHeight="1" thickBot="1" x14ac:dyDescent="0.25">
      <c r="Q54" s="37"/>
      <c r="R54" s="136">
        <v>57600</v>
      </c>
      <c r="S54" s="148" t="s">
        <v>93</v>
      </c>
      <c r="T54" s="148"/>
      <c r="U54" s="149"/>
    </row>
    <row r="56" spans="17:21" ht="13.5" thickBot="1" x14ac:dyDescent="0.25"/>
    <row r="57" spans="17:21" ht="13.5" thickBot="1" x14ac:dyDescent="0.25">
      <c r="R57" s="150" t="s">
        <v>103</v>
      </c>
      <c r="S57" s="151"/>
      <c r="T57" s="151"/>
      <c r="U57" s="152"/>
    </row>
    <row r="58" spans="17:21" x14ac:dyDescent="0.2">
      <c r="R58" s="142">
        <v>25540</v>
      </c>
      <c r="S58" s="153" t="s">
        <v>104</v>
      </c>
      <c r="T58" s="153"/>
      <c r="U58" s="154"/>
    </row>
    <row r="59" spans="17:21" x14ac:dyDescent="0.2">
      <c r="R59" s="137">
        <v>27010</v>
      </c>
      <c r="S59" s="155" t="s">
        <v>97</v>
      </c>
      <c r="T59" s="155"/>
      <c r="U59" s="156"/>
    </row>
    <row r="60" spans="17:21" x14ac:dyDescent="0.2">
      <c r="R60" s="137">
        <v>27020</v>
      </c>
      <c r="S60" s="155" t="s">
        <v>98</v>
      </c>
      <c r="T60" s="155"/>
      <c r="U60" s="156"/>
    </row>
    <row r="61" spans="17:21" ht="13.5" thickBot="1" x14ac:dyDescent="0.25">
      <c r="R61" s="138"/>
      <c r="S61" s="143"/>
      <c r="T61" s="143"/>
      <c r="U61" s="144"/>
    </row>
  </sheetData>
  <sheetProtection password="DC12" sheet="1" objects="1" scenarios="1" selectLockedCells="1" selectUnlockedCells="1"/>
  <protectedRanges>
    <protectedRange sqref="N9" name="Person_4"/>
    <protectedRange sqref="N6:N7" name="Person_3"/>
    <protectedRange sqref="F6:F7" name="Person_2"/>
    <protectedRange sqref="F9" name="Person_1"/>
    <protectedRange sqref="R2 R4" name="Entgelte"/>
    <protectedRange sqref="B6:D7 B9" name="Person"/>
    <protectedRange sqref="H13:J24 P13:P24 N13:N24 A13:F24" name="Eingabe"/>
    <protectedRange sqref="B29:B30 E29 J29" name="Person_5"/>
  </protectedRanges>
  <mergeCells count="90">
    <mergeCell ref="G2:M2"/>
    <mergeCell ref="S2:U2"/>
    <mergeCell ref="S4:T4"/>
    <mergeCell ref="B6:D6"/>
    <mergeCell ref="F6:J6"/>
    <mergeCell ref="N6:P6"/>
    <mergeCell ref="B7:D7"/>
    <mergeCell ref="F7:J7"/>
    <mergeCell ref="N7:P7"/>
    <mergeCell ref="S7:T7"/>
    <mergeCell ref="B9:D9"/>
    <mergeCell ref="F9:J9"/>
    <mergeCell ref="N9:P9"/>
    <mergeCell ref="S9:T9"/>
    <mergeCell ref="B15:C15"/>
    <mergeCell ref="A11:A12"/>
    <mergeCell ref="B11:C12"/>
    <mergeCell ref="D11:D12"/>
    <mergeCell ref="F11:G11"/>
    <mergeCell ref="N11:N12"/>
    <mergeCell ref="O11:O12"/>
    <mergeCell ref="P11:P12"/>
    <mergeCell ref="B13:C13"/>
    <mergeCell ref="B14:C14"/>
    <mergeCell ref="I11:K11"/>
    <mergeCell ref="L11:M11"/>
    <mergeCell ref="B16:C16"/>
    <mergeCell ref="B17:C17"/>
    <mergeCell ref="B18:C18"/>
    <mergeCell ref="R18:R19"/>
    <mergeCell ref="S18:U19"/>
    <mergeCell ref="B19:C19"/>
    <mergeCell ref="B20:C20"/>
    <mergeCell ref="B21:C21"/>
    <mergeCell ref="R21:U21"/>
    <mergeCell ref="B22:C22"/>
    <mergeCell ref="R22:U23"/>
    <mergeCell ref="B23:C23"/>
    <mergeCell ref="I35:J35"/>
    <mergeCell ref="M35:N35"/>
    <mergeCell ref="E37:G37"/>
    <mergeCell ref="I37:J37"/>
    <mergeCell ref="K37:O37"/>
    <mergeCell ref="B24:C24"/>
    <mergeCell ref="I25:J25"/>
    <mergeCell ref="R25:U25"/>
    <mergeCell ref="R26:U29"/>
    <mergeCell ref="I27:P28"/>
    <mergeCell ref="B29:C29"/>
    <mergeCell ref="E29:H30"/>
    <mergeCell ref="J29:P30"/>
    <mergeCell ref="B30:C30"/>
    <mergeCell ref="A38:B43"/>
    <mergeCell ref="C38:D43"/>
    <mergeCell ref="E38:G43"/>
    <mergeCell ref="H38:H39"/>
    <mergeCell ref="I38:J39"/>
    <mergeCell ref="H42:H43"/>
    <mergeCell ref="I42:J43"/>
    <mergeCell ref="K42:O43"/>
    <mergeCell ref="P42:P43"/>
    <mergeCell ref="P38:P39"/>
    <mergeCell ref="H40:H41"/>
    <mergeCell ref="I40:J41"/>
    <mergeCell ref="K40:O41"/>
    <mergeCell ref="P40:P41"/>
    <mergeCell ref="K38:O39"/>
    <mergeCell ref="Q44:Q45"/>
    <mergeCell ref="S38:U38"/>
    <mergeCell ref="S39:U39"/>
    <mergeCell ref="S40:U40"/>
    <mergeCell ref="S41:U41"/>
    <mergeCell ref="S42:U42"/>
    <mergeCell ref="S43:U43"/>
    <mergeCell ref="S44:U44"/>
    <mergeCell ref="S60:U60"/>
    <mergeCell ref="S61:U61"/>
    <mergeCell ref="R57:U57"/>
    <mergeCell ref="R37:U37"/>
    <mergeCell ref="S45:U45"/>
    <mergeCell ref="S48:U48"/>
    <mergeCell ref="S49:U49"/>
    <mergeCell ref="S46:U46"/>
    <mergeCell ref="S47:U47"/>
    <mergeCell ref="S50:U50"/>
    <mergeCell ref="S51:U51"/>
    <mergeCell ref="S52:U52"/>
    <mergeCell ref="S54:U54"/>
    <mergeCell ref="S58:U58"/>
    <mergeCell ref="S59:U59"/>
  </mergeCells>
  <printOptions horizontalCentered="1" verticalCentered="1"/>
  <pageMargins left="0.19685039370078741" right="0.19685039370078741" top="0.11811023622047245" bottom="0.45" header="0.11811023622047245" footer="7.874015748031496E-2"/>
  <pageSetup paperSize="9" scale="68" firstPageNumber="0" orientation="landscape" horizontalDpi="300" verticalDpi="300" r:id="rId1"/>
  <headerFooter alignWithMargins="0">
    <oddFooter>&amp;L&amp;D  &amp;8GME&amp;R&amp;8&amp;Z 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 Abrechnung Trainer</vt:lpstr>
      <vt:lpstr>Muster</vt:lpstr>
      <vt:lpstr>' Abrechnung Trainer'!Druckbereich</vt:lpstr>
      <vt:lpstr>Muster!Druckbereich</vt:lpstr>
      <vt:lpstr>' Abrechnung Trainer'!Excel_BuiltIn_Print_Area</vt:lpstr>
      <vt:lpstr>Muster!Excel_BuiltIn_Print_Area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Eisenbach</dc:creator>
  <cp:lastModifiedBy>Günther Eisenbach</cp:lastModifiedBy>
  <cp:lastPrinted>2020-09-25T15:01:29Z</cp:lastPrinted>
  <dcterms:created xsi:type="dcterms:W3CDTF">2019-04-11T16:36:14Z</dcterms:created>
  <dcterms:modified xsi:type="dcterms:W3CDTF">2020-11-17T08:24:31Z</dcterms:modified>
</cp:coreProperties>
</file>